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80" yWindow="520" windowWidth="21560" windowHeight="18020" tabRatio="882" activeTab="3"/>
  </bookViews>
  <sheets>
    <sheet name="事業別収支計算書" sheetId="1" r:id="rId1"/>
    <sheet name="費目番号一覧" sheetId="2" r:id="rId2"/>
    <sheet name="事業番号一覧" sheetId="3" r:id="rId3"/>
    <sheet name="記入例" sheetId="4" r:id="rId4"/>
  </sheets>
  <definedNames/>
  <calcPr fullCalcOnLoad="1"/>
</workbook>
</file>

<file path=xl/sharedStrings.xml><?xml version="1.0" encoding="utf-8"?>
<sst xmlns="http://schemas.openxmlformats.org/spreadsheetml/2006/main" count="205" uniqueCount="176">
  <si>
    <t>内部取引差引</t>
  </si>
  <si>
    <t>講習会４</t>
  </si>
  <si>
    <t>講習会５</t>
  </si>
  <si>
    <t>支部シンポジウム</t>
  </si>
  <si>
    <t>支部講演会</t>
  </si>
  <si>
    <t>化学普及１</t>
  </si>
  <si>
    <t>化学普及２</t>
  </si>
  <si>
    <t>福利費</t>
  </si>
  <si>
    <t>化学普及６</t>
  </si>
  <si>
    <t>化学普及７</t>
  </si>
  <si>
    <t>化学普及８</t>
  </si>
  <si>
    <t>講演会８</t>
  </si>
  <si>
    <t>講演会９</t>
  </si>
  <si>
    <t>講習会１</t>
  </si>
  <si>
    <t>講演会２</t>
  </si>
  <si>
    <t>化学普及11</t>
  </si>
  <si>
    <t>職員旅費交通費</t>
  </si>
  <si>
    <t>通信費</t>
  </si>
  <si>
    <t>電話料</t>
  </si>
  <si>
    <t>諸印刷費</t>
  </si>
  <si>
    <t>消耗品費</t>
  </si>
  <si>
    <t>講演会１</t>
  </si>
  <si>
    <t>講演会３</t>
  </si>
  <si>
    <t>講演会４</t>
  </si>
  <si>
    <t>講演会５</t>
  </si>
  <si>
    <t>講演会６</t>
  </si>
  <si>
    <t>講演会７</t>
  </si>
  <si>
    <t>摘　要</t>
  </si>
  <si>
    <t>国際会議共催補助金</t>
  </si>
  <si>
    <t>資料費</t>
  </si>
  <si>
    <t>事業番号</t>
  </si>
  <si>
    <t>事業名</t>
  </si>
  <si>
    <t>費目名</t>
  </si>
  <si>
    <t>事業番号</t>
  </si>
  <si>
    <t>交通費</t>
  </si>
  <si>
    <t>管理運営関係</t>
  </si>
  <si>
    <t>講習会６</t>
  </si>
  <si>
    <t>講習会７</t>
  </si>
  <si>
    <t>講習会３</t>
  </si>
  <si>
    <t>賞状・賞牌・副賞費</t>
  </si>
  <si>
    <t>寄付金等収益</t>
  </si>
  <si>
    <t>その他10</t>
  </si>
  <si>
    <t>その他11</t>
  </si>
  <si>
    <t>事業参加費収益</t>
  </si>
  <si>
    <t>懇親会費</t>
  </si>
  <si>
    <t>事務諸費負担金収益</t>
  </si>
  <si>
    <t>見学会２</t>
  </si>
  <si>
    <t>講演会10</t>
  </si>
  <si>
    <t>理科・化学教育懇談会</t>
  </si>
  <si>
    <t>化学普及９</t>
  </si>
  <si>
    <t>送金費</t>
  </si>
  <si>
    <t>九大太郎他1名</t>
  </si>
  <si>
    <t>ほっともっと</t>
  </si>
  <si>
    <t>文具品：マジックペン他</t>
  </si>
  <si>
    <t>弁当代：500円×16個</t>
  </si>
  <si>
    <t>九大花子他1名</t>
  </si>
  <si>
    <t>臨時雇用費：8,000円×2名</t>
  </si>
  <si>
    <t>九大生協</t>
  </si>
  <si>
    <t>謝礼金：5,568円×2名</t>
  </si>
  <si>
    <t>例</t>
  </si>
  <si>
    <t>名称</t>
  </si>
  <si>
    <t>日本化学会九州支部</t>
  </si>
  <si>
    <t>九州圏内高校化学クラブ研究発表会</t>
  </si>
  <si>
    <t>九州地区高校化学クラブ研究発表会</t>
  </si>
  <si>
    <t>討論会（5件）</t>
  </si>
  <si>
    <t>収入</t>
  </si>
  <si>
    <t>支出</t>
  </si>
  <si>
    <t>残高</t>
  </si>
  <si>
    <t>合計</t>
  </si>
  <si>
    <t>収支差額</t>
  </si>
  <si>
    <t>事業費</t>
  </si>
  <si>
    <t>その他12</t>
  </si>
  <si>
    <t>受取利息収益</t>
  </si>
  <si>
    <t>雑収益</t>
  </si>
  <si>
    <t>講習会２</t>
  </si>
  <si>
    <t>講習会10</t>
  </si>
  <si>
    <t>討論会１</t>
  </si>
  <si>
    <t>討論会２</t>
  </si>
  <si>
    <t>討論会３</t>
  </si>
  <si>
    <t>討論会４</t>
  </si>
  <si>
    <t>討論会５</t>
  </si>
  <si>
    <t>預り金</t>
  </si>
  <si>
    <t>予備費支出</t>
  </si>
  <si>
    <t>＊予算のみで使用</t>
  </si>
  <si>
    <t>化学普及３</t>
  </si>
  <si>
    <t>化学普及４</t>
  </si>
  <si>
    <t>年</t>
  </si>
  <si>
    <t>月</t>
  </si>
  <si>
    <t>日</t>
  </si>
  <si>
    <t>現金</t>
  </si>
  <si>
    <t>福岡県高校化学クラブ研究発表会</t>
  </si>
  <si>
    <t>費目</t>
  </si>
  <si>
    <t>化学普及12</t>
  </si>
  <si>
    <t>その他１</t>
  </si>
  <si>
    <t xml:space="preserve">その他２ </t>
  </si>
  <si>
    <t>その他３</t>
  </si>
  <si>
    <t>その他４</t>
  </si>
  <si>
    <t>その他５</t>
  </si>
  <si>
    <t>支部大会</t>
  </si>
  <si>
    <t>会場借用料・事務所借用料</t>
  </si>
  <si>
    <t>業務委託費</t>
  </si>
  <si>
    <t>見学会</t>
  </si>
  <si>
    <t>環境・安全に関する事業</t>
  </si>
  <si>
    <t>会員増強推進</t>
  </si>
  <si>
    <t>懇談会</t>
  </si>
  <si>
    <t>印刷費（予稿集等）</t>
  </si>
  <si>
    <t>原稿料</t>
  </si>
  <si>
    <t>諸謝金</t>
  </si>
  <si>
    <t>食事代</t>
  </si>
  <si>
    <t>懇談会費</t>
  </si>
  <si>
    <t>旅費</t>
  </si>
  <si>
    <t>事務委託費</t>
  </si>
  <si>
    <t>電力料</t>
  </si>
  <si>
    <t>水道料</t>
  </si>
  <si>
    <t>保険料</t>
  </si>
  <si>
    <t>修繕費</t>
  </si>
  <si>
    <t>職員研修費</t>
  </si>
  <si>
    <t>その他６</t>
  </si>
  <si>
    <t>その他７</t>
  </si>
  <si>
    <t>講習会８</t>
  </si>
  <si>
    <t>講習会９</t>
  </si>
  <si>
    <t>その他８</t>
  </si>
  <si>
    <t>その他９</t>
  </si>
  <si>
    <t>雑費</t>
  </si>
  <si>
    <t>その他13</t>
  </si>
  <si>
    <t>その他２</t>
  </si>
  <si>
    <t>産学交流ユースフォーラム</t>
  </si>
  <si>
    <t>高専フォーラム</t>
  </si>
  <si>
    <t>化学普及費</t>
  </si>
  <si>
    <t>職員人件費</t>
  </si>
  <si>
    <t>化学への招待</t>
  </si>
  <si>
    <t>費目番号</t>
  </si>
  <si>
    <t>取引先</t>
  </si>
  <si>
    <t>頒布代収益</t>
  </si>
  <si>
    <t>臨時雇用費</t>
  </si>
  <si>
    <t>204条税預かり金：568円×2名</t>
  </si>
  <si>
    <t>紀伊国屋書店</t>
  </si>
  <si>
    <t>副賞：図書カード5,000円×1枚</t>
  </si>
  <si>
    <t>九大生協</t>
  </si>
  <si>
    <t>イオン</t>
  </si>
  <si>
    <t>懇親会費：飲み物他</t>
  </si>
  <si>
    <t>懇親会費：紙皿他</t>
  </si>
  <si>
    <t>日本郵便</t>
  </si>
  <si>
    <t>切手代：80円×50枚</t>
  </si>
  <si>
    <t>九州大学</t>
  </si>
  <si>
    <t>会場費：百年記念講堂2,400円×5時間</t>
  </si>
  <si>
    <t>福岡銀行</t>
  </si>
  <si>
    <t>福岡印刷</t>
  </si>
  <si>
    <t>要旨集代：100冊</t>
  </si>
  <si>
    <t>参加者30名</t>
  </si>
  <si>
    <t>懇親会費：1,000円×30名</t>
  </si>
  <si>
    <t>交通費：2名分</t>
  </si>
  <si>
    <t>日本化学（株）</t>
  </si>
  <si>
    <t>実験器具他</t>
  </si>
  <si>
    <t>日本化学会</t>
  </si>
  <si>
    <t>204条税預かり金：568円×2名</t>
  </si>
  <si>
    <t>振込手数料：会場費</t>
  </si>
  <si>
    <t>日本化学会九州支部</t>
  </si>
  <si>
    <t>振込手数料：204条税</t>
  </si>
  <si>
    <t>振込手数料：残金返金</t>
  </si>
  <si>
    <t>残金返金</t>
  </si>
  <si>
    <t>支部代表正会員会</t>
  </si>
  <si>
    <t>代表正会員活動費</t>
  </si>
  <si>
    <t>見学会１</t>
  </si>
  <si>
    <t>化学普及５</t>
  </si>
  <si>
    <t>消耗什器備品費</t>
  </si>
  <si>
    <t>広告掲載収益</t>
  </si>
  <si>
    <t>受取国庫補助金収益</t>
  </si>
  <si>
    <t>基本支部費</t>
  </si>
  <si>
    <t>西日本大会</t>
  </si>
  <si>
    <t>事業名</t>
  </si>
  <si>
    <t>支払補助金</t>
  </si>
  <si>
    <t>支払寄付金</t>
  </si>
  <si>
    <t>受取民間補助金収益</t>
  </si>
  <si>
    <t>費目名</t>
  </si>
  <si>
    <t>化学普及10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</si>
</sst>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_(* #,##0_);_(* \(#,##0\);_(* &quot;-&quot;_);_(@_)"/>
    <numFmt numFmtId="179" formatCode="#,##0_);[Red]\(#,##0\)"/>
    <numFmt numFmtId="180" formatCode="0_);[Red]\(0\)"/>
    <numFmt numFmtId="181" formatCode="#,##0;[Red]#,##0"/>
    <numFmt numFmtId="182" formatCode="m/d"/>
  </numFmts>
  <fonts count="14">
    <font>
      <sz val="12"/>
      <name val="Osaka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11"/>
      <name val="ＭＳ Ｐゴシック"/>
      <family val="0"/>
    </font>
    <font>
      <sz val="6"/>
      <name val="Osaka"/>
      <family val="3"/>
    </font>
    <font>
      <sz val="6"/>
      <name val="ＭＳ Ｐゴシック"/>
      <family val="0"/>
    </font>
    <font>
      <sz val="12"/>
      <name val="ＭＳ Ｐゴシック"/>
      <family val="0"/>
    </font>
    <font>
      <sz val="11"/>
      <color indexed="10"/>
      <name val="ＭＳ ゴシック"/>
      <family val="0"/>
    </font>
    <font>
      <u val="single"/>
      <sz val="12"/>
      <color indexed="12"/>
      <name val="Osaka"/>
      <family val="0"/>
    </font>
    <font>
      <u val="single"/>
      <sz val="12"/>
      <color indexed="61"/>
      <name val="Osaka"/>
      <family val="0"/>
    </font>
    <font>
      <sz val="11"/>
      <name val="ＭＳ ゴシック"/>
      <family val="0"/>
    </font>
    <font>
      <sz val="12"/>
      <color indexed="22"/>
      <name val="ＭＳ Ｐゴシック"/>
      <family val="0"/>
    </font>
    <font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2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3" xfId="21" applyNumberFormat="1" applyFont="1" applyFill="1" applyBorder="1" applyAlignment="1">
      <alignment horizontal="center" vertical="center"/>
      <protection/>
    </xf>
    <xf numFmtId="0" fontId="11" fillId="0" borderId="4" xfId="21" applyNumberFormat="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 shrinkToFit="1"/>
      <protection/>
    </xf>
    <xf numFmtId="0" fontId="11" fillId="0" borderId="5" xfId="21" applyFont="1" applyFill="1" applyBorder="1" applyAlignment="1">
      <alignment horizontal="center" vertical="center" shrinkToFit="1"/>
      <protection/>
    </xf>
    <xf numFmtId="181" fontId="11" fillId="0" borderId="1" xfId="21" applyNumberFormat="1" applyFont="1" applyFill="1" applyBorder="1" applyAlignment="1">
      <alignment horizontal="center" vertical="center"/>
      <protection/>
    </xf>
    <xf numFmtId="181" fontId="11" fillId="0" borderId="2" xfId="21" applyNumberFormat="1" applyFont="1" applyFill="1" applyBorder="1" applyAlignment="1">
      <alignment horizontal="center" vertical="center"/>
      <protection/>
    </xf>
    <xf numFmtId="0" fontId="11" fillId="0" borderId="6" xfId="21" applyNumberFormat="1" applyFont="1" applyFill="1" applyBorder="1" applyAlignment="1">
      <alignment horizontal="center" vertical="center" shrinkToFit="1"/>
      <protection/>
    </xf>
    <xf numFmtId="182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7" xfId="21" applyFont="1" applyFill="1" applyBorder="1" applyAlignment="1">
      <alignment vertical="center"/>
      <protection/>
    </xf>
    <xf numFmtId="0" fontId="11" fillId="0" borderId="8" xfId="21" applyFont="1" applyFill="1" applyBorder="1" applyAlignment="1">
      <alignment vertical="center"/>
      <protection/>
    </xf>
    <xf numFmtId="0" fontId="11" fillId="0" borderId="9" xfId="21" applyFont="1" applyFill="1" applyBorder="1" applyAlignment="1">
      <alignment vertical="center"/>
      <protection/>
    </xf>
    <xf numFmtId="0" fontId="11" fillId="2" borderId="10" xfId="21" applyFont="1" applyFill="1" applyBorder="1" applyAlignment="1">
      <alignment horizontal="center" vertical="center"/>
      <protection/>
    </xf>
    <xf numFmtId="0" fontId="11" fillId="4" borderId="8" xfId="21" applyFont="1" applyFill="1" applyBorder="1" applyAlignment="1">
      <alignment horizontal="center" vertical="center"/>
      <protection/>
    </xf>
    <xf numFmtId="0" fontId="11" fillId="4" borderId="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181" fontId="11" fillId="0" borderId="7" xfId="21" applyNumberFormat="1" applyFont="1" applyFill="1" applyBorder="1" applyAlignment="1">
      <alignment vertical="center"/>
      <protection/>
    </xf>
    <xf numFmtId="181" fontId="11" fillId="0" borderId="8" xfId="21" applyNumberFormat="1" applyFont="1" applyFill="1" applyBorder="1" applyAlignment="1">
      <alignment vertical="center"/>
      <protection/>
    </xf>
    <xf numFmtId="0" fontId="11" fillId="0" borderId="12" xfId="21" applyNumberFormat="1" applyFont="1" applyFill="1" applyBorder="1" applyAlignment="1">
      <alignment horizontal="left" vertical="center" wrapText="1"/>
      <protection/>
    </xf>
    <xf numFmtId="0" fontId="11" fillId="0" borderId="13" xfId="21" applyFont="1" applyFill="1" applyBorder="1" applyAlignment="1">
      <alignment vertical="center"/>
      <protection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2" borderId="16" xfId="21" applyNumberFormat="1" applyFont="1" applyFill="1" applyBorder="1" applyAlignment="1">
      <alignment horizontal="center" vertical="center"/>
      <protection/>
    </xf>
    <xf numFmtId="0" fontId="11" fillId="4" borderId="14" xfId="21" applyFont="1" applyFill="1" applyBorder="1" applyAlignment="1">
      <alignment horizontal="center" vertical="center" shrinkToFit="1"/>
      <protection/>
    </xf>
    <xf numFmtId="0" fontId="11" fillId="4" borderId="14" xfId="21" applyFont="1" applyFill="1" applyBorder="1" applyAlignment="1">
      <alignment horizontal="center" vertical="center"/>
      <protection/>
    </xf>
    <xf numFmtId="0" fontId="11" fillId="0" borderId="17" xfId="21" applyFont="1" applyFill="1" applyBorder="1" applyAlignment="1">
      <alignment horizontal="center" vertical="center" shrinkToFit="1"/>
      <protection/>
    </xf>
    <xf numFmtId="181" fontId="11" fillId="0" borderId="13" xfId="18" applyNumberFormat="1" applyFont="1" applyFill="1" applyBorder="1" applyAlignment="1">
      <alignment vertical="center"/>
    </xf>
    <xf numFmtId="38" fontId="11" fillId="0" borderId="14" xfId="18" applyFont="1" applyFill="1" applyBorder="1" applyAlignment="1">
      <alignment vertical="center"/>
    </xf>
    <xf numFmtId="0" fontId="11" fillId="0" borderId="18" xfId="0" applyFont="1" applyFill="1" applyBorder="1" applyAlignment="1">
      <alignment vertical="center" shrinkToFit="1"/>
    </xf>
    <xf numFmtId="0" fontId="11" fillId="0" borderId="0" xfId="0" applyFont="1" applyFill="1" applyAlignment="1">
      <alignment horizontal="center"/>
    </xf>
    <xf numFmtId="181" fontId="11" fillId="0" borderId="0" xfId="0" applyNumberFormat="1" applyFont="1" applyFill="1" applyAlignment="1">
      <alignment/>
    </xf>
    <xf numFmtId="0" fontId="11" fillId="0" borderId="0" xfId="21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 shrinkToFit="1"/>
      <protection/>
    </xf>
    <xf numFmtId="0" fontId="11" fillId="0" borderId="0" xfId="21" applyFont="1" applyFill="1" applyBorder="1" applyAlignment="1">
      <alignment horizontal="center" vertical="center"/>
      <protection/>
    </xf>
    <xf numFmtId="38" fontId="11" fillId="0" borderId="0" xfId="18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38" fontId="11" fillId="4" borderId="10" xfId="18" applyFont="1" applyFill="1" applyBorder="1" applyAlignment="1">
      <alignment horizontal="right" vertical="center"/>
    </xf>
    <xf numFmtId="38" fontId="11" fillId="4" borderId="16" xfId="18" applyFont="1" applyFill="1" applyBorder="1" applyAlignment="1">
      <alignment vertical="center"/>
    </xf>
    <xf numFmtId="0" fontId="11" fillId="4" borderId="19" xfId="0" applyFont="1" applyFill="1" applyBorder="1" applyAlignment="1">
      <alignment horizontal="center"/>
    </xf>
    <xf numFmtId="181" fontId="11" fillId="4" borderId="19" xfId="0" applyNumberFormat="1" applyFont="1" applyFill="1" applyBorder="1" applyAlignment="1">
      <alignment/>
    </xf>
    <xf numFmtId="0" fontId="11" fillId="4" borderId="19" xfId="21" applyFont="1" applyFill="1" applyBorder="1" applyAlignment="1">
      <alignment horizontal="center" vertical="center" shrinkToFit="1"/>
      <protection/>
    </xf>
    <xf numFmtId="0" fontId="11" fillId="3" borderId="8" xfId="21" applyFont="1" applyFill="1" applyBorder="1" applyAlignment="1">
      <alignment vertical="center"/>
      <protection/>
    </xf>
    <xf numFmtId="0" fontId="11" fillId="3" borderId="14" xfId="21" applyFont="1" applyFill="1" applyBorder="1" applyAlignment="1">
      <alignment horizontal="center" vertical="center" shrinkToFit="1"/>
      <protection/>
    </xf>
    <xf numFmtId="181" fontId="11" fillId="4" borderId="19" xfId="1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23</xdr:row>
      <xdr:rowOff>9525</xdr:rowOff>
    </xdr:from>
    <xdr:to>
      <xdr:col>4</xdr:col>
      <xdr:colOff>238125</xdr:colOff>
      <xdr:row>25</xdr:row>
      <xdr:rowOff>142875</xdr:rowOff>
    </xdr:to>
    <xdr:sp>
      <xdr:nvSpPr>
        <xdr:cNvPr id="1" name="線吹き出し 1 (枠付き) 2"/>
        <xdr:cNvSpPr>
          <a:spLocks/>
        </xdr:cNvSpPr>
      </xdr:nvSpPr>
      <xdr:spPr>
        <a:xfrm>
          <a:off x="95250" y="7343775"/>
          <a:ext cx="1600200" cy="752475"/>
        </a:xfrm>
        <a:prstGeom prst="borderCallout1">
          <a:avLst>
            <a:gd name="adj1" fmla="val -4120"/>
            <a:gd name="adj2" fmla="val -152546"/>
            <a:gd name="adj3" fmla="val -36388"/>
            <a:gd name="adj4" fmla="val -5275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費目は、シート「費目番号一覧」から選択してください。</a:t>
          </a:r>
        </a:p>
      </xdr:txBody>
    </xdr:sp>
    <xdr:clientData/>
  </xdr:twoCellAnchor>
  <xdr:twoCellAnchor>
    <xdr:from>
      <xdr:col>4</xdr:col>
      <xdr:colOff>609600</xdr:colOff>
      <xdr:row>23</xdr:row>
      <xdr:rowOff>0</xdr:rowOff>
    </xdr:from>
    <xdr:to>
      <xdr:col>6</xdr:col>
      <xdr:colOff>57150</xdr:colOff>
      <xdr:row>25</xdr:row>
      <xdr:rowOff>133350</xdr:rowOff>
    </xdr:to>
    <xdr:sp>
      <xdr:nvSpPr>
        <xdr:cNvPr id="2" name="線吹き出し 1 (枠付き) 4"/>
        <xdr:cNvSpPr>
          <a:spLocks/>
        </xdr:cNvSpPr>
      </xdr:nvSpPr>
      <xdr:spPr>
        <a:xfrm>
          <a:off x="2066925" y="7334250"/>
          <a:ext cx="1619250" cy="752475"/>
        </a:xfrm>
        <a:prstGeom prst="borderCallout1">
          <a:avLst>
            <a:gd name="adj1" fmla="val -15657"/>
            <a:gd name="adj2" fmla="val -112546"/>
            <a:gd name="adj3" fmla="val -36388"/>
            <a:gd name="adj4" fmla="val -5275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グレーゾーンには、なにも記入しないでください。（自動入力機能のため）</a:t>
          </a:r>
        </a:p>
      </xdr:txBody>
    </xdr:sp>
    <xdr:clientData/>
  </xdr:twoCellAnchor>
  <xdr:twoCellAnchor>
    <xdr:from>
      <xdr:col>10</xdr:col>
      <xdr:colOff>533400</xdr:colOff>
      <xdr:row>23</xdr:row>
      <xdr:rowOff>104775</xdr:rowOff>
    </xdr:from>
    <xdr:to>
      <xdr:col>11</xdr:col>
      <xdr:colOff>1295400</xdr:colOff>
      <xdr:row>27</xdr:row>
      <xdr:rowOff>171450</xdr:rowOff>
    </xdr:to>
    <xdr:sp>
      <xdr:nvSpPr>
        <xdr:cNvPr id="3" name="線吹き出し 1 (枠付き) 5"/>
        <xdr:cNvSpPr>
          <a:spLocks/>
        </xdr:cNvSpPr>
      </xdr:nvSpPr>
      <xdr:spPr>
        <a:xfrm>
          <a:off x="8867775" y="7439025"/>
          <a:ext cx="1657350" cy="1066800"/>
        </a:xfrm>
        <a:prstGeom prst="borderCallout1">
          <a:avLst>
            <a:gd name="adj1" fmla="val -8930"/>
            <a:gd name="adj2" fmla="val -104310"/>
            <a:gd name="adj3" fmla="val -36388"/>
            <a:gd name="adj4" fmla="val -5275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摘要には、品目を最低１つ以上ご記入ください。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例）
</a:t>
          </a:r>
          <a:r>
            <a:rPr lang="en-US" cap="none" sz="1100" b="0" i="0" u="none" baseline="0">
              <a:solidFill>
                <a:srgbClr val="000000"/>
              </a:solidFill>
            </a:rPr>
            <a:t>Ｘ：文具品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：マジックペン他</a:t>
          </a:r>
        </a:p>
      </xdr:txBody>
    </xdr:sp>
    <xdr:clientData/>
  </xdr:twoCellAnchor>
  <xdr:twoCellAnchor>
    <xdr:from>
      <xdr:col>5</xdr:col>
      <xdr:colOff>228600</xdr:colOff>
      <xdr:row>26</xdr:row>
      <xdr:rowOff>76200</xdr:rowOff>
    </xdr:from>
    <xdr:to>
      <xdr:col>8</xdr:col>
      <xdr:colOff>381000</xdr:colOff>
      <xdr:row>31</xdr:row>
      <xdr:rowOff>123825</xdr:rowOff>
    </xdr:to>
    <xdr:sp>
      <xdr:nvSpPr>
        <xdr:cNvPr id="4" name="線吹き出し 1 (枠付き) 8"/>
        <xdr:cNvSpPr>
          <a:spLocks/>
        </xdr:cNvSpPr>
      </xdr:nvSpPr>
      <xdr:spPr>
        <a:xfrm>
          <a:off x="3171825" y="8220075"/>
          <a:ext cx="3905250" cy="1000125"/>
        </a:xfrm>
        <a:prstGeom prst="borderCallout1">
          <a:avLst>
            <a:gd name="adj1" fmla="val -44805"/>
            <a:gd name="adj2" fmla="val -203856"/>
            <a:gd name="adj3" fmla="val -13069"/>
            <a:gd name="adj4" fmla="val -5093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事業名は、シート「事業番号一覧」から選択してください。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例）
</a:t>
          </a:r>
          <a:r>
            <a:rPr lang="en-US" cap="none" sz="1100" b="0" i="0" u="none" baseline="0">
              <a:solidFill>
                <a:srgbClr val="000000"/>
              </a:solidFill>
            </a:rPr>
            <a:t>化学への招待：</a:t>
          </a:r>
          <a:r>
            <a:rPr lang="en-US" cap="none" sz="1100" b="0" i="0" u="none" baseline="0">
              <a:solidFill>
                <a:srgbClr val="000000"/>
              </a:solidFill>
            </a:rPr>
            <a:t>275254</a:t>
          </a:r>
          <a:r>
            <a:rPr lang="en-US" cap="none" sz="1100" b="0" i="0" u="none" baseline="0">
              <a:solidFill>
                <a:srgbClr val="000000"/>
              </a:solidFill>
            </a:rPr>
            <a:t>（化学普及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）
</a:t>
          </a:r>
          <a:r>
            <a:rPr lang="en-US" cap="none" sz="1100" b="0" i="0" u="none" baseline="0">
              <a:solidFill>
                <a:srgbClr val="000000"/>
              </a:solidFill>
            </a:rPr>
            <a:t>理科・化学教育懇談会：</a:t>
          </a:r>
          <a:r>
            <a:rPr lang="en-US" cap="none" sz="1100" b="0" i="0" u="none" baseline="0">
              <a:solidFill>
                <a:srgbClr val="000000"/>
              </a:solidFill>
            </a:rPr>
            <a:t>275255</a:t>
          </a:r>
          <a:r>
            <a:rPr lang="en-US" cap="none" sz="1100" b="0" i="0" u="none" baseline="0">
              <a:solidFill>
                <a:srgbClr val="000000"/>
              </a:solidFill>
            </a:rPr>
            <a:t>（化学普及５）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="75" zoomScaleNormal="75" workbookViewId="0" topLeftCell="A1">
      <selection activeCell="G27" sqref="G27"/>
    </sheetView>
  </sheetViews>
  <sheetFormatPr defaultColWidth="8.59765625" defaultRowHeight="15"/>
  <cols>
    <col min="1" max="3" width="2.69921875" style="23" customWidth="1"/>
    <col min="4" max="4" width="7.19921875" style="44" customWidth="1"/>
    <col min="5" max="5" width="15.59765625" style="23" customWidth="1"/>
    <col min="6" max="6" width="7.19921875" style="23" customWidth="1"/>
    <col min="7" max="7" width="11.59765625" style="44" customWidth="1"/>
    <col min="8" max="8" width="20.59765625" style="44" customWidth="1"/>
    <col min="9" max="9" width="8.5" style="45" bestFit="1" customWidth="1"/>
    <col min="10" max="10" width="8.69921875" style="45" bestFit="1" customWidth="1"/>
    <col min="11" max="11" width="9.3984375" style="23" bestFit="1" customWidth="1"/>
    <col min="12" max="12" width="37.69921875" style="23" customWidth="1"/>
    <col min="13" max="13" width="3.8984375" style="22" customWidth="1"/>
    <col min="14" max="14" width="10.69921875" style="23" bestFit="1" customWidth="1"/>
    <col min="15" max="15" width="8.3984375" style="23" customWidth="1"/>
    <col min="16" max="16" width="6" style="23" customWidth="1"/>
    <col min="17" max="16384" width="8.59765625" style="23" customWidth="1"/>
  </cols>
  <sheetData>
    <row r="1" spans="1:12" ht="18" customHeight="1" thickBot="1">
      <c r="A1" s="13" t="s">
        <v>86</v>
      </c>
      <c r="B1" s="14" t="s">
        <v>87</v>
      </c>
      <c r="C1" s="15" t="s">
        <v>88</v>
      </c>
      <c r="D1" s="16" t="s">
        <v>91</v>
      </c>
      <c r="E1" s="17" t="s">
        <v>32</v>
      </c>
      <c r="F1" s="17" t="s">
        <v>33</v>
      </c>
      <c r="G1" s="14" t="s">
        <v>170</v>
      </c>
      <c r="H1" s="18" t="s">
        <v>132</v>
      </c>
      <c r="I1" s="19" t="s">
        <v>65</v>
      </c>
      <c r="J1" s="20" t="s">
        <v>66</v>
      </c>
      <c r="K1" s="16" t="s">
        <v>67</v>
      </c>
      <c r="L1" s="21" t="s">
        <v>27</v>
      </c>
    </row>
    <row r="2" spans="1:12" ht="30.75" customHeight="1">
      <c r="A2" s="24">
        <v>25</v>
      </c>
      <c r="B2" s="25">
        <v>3</v>
      </c>
      <c r="C2" s="26">
        <v>1</v>
      </c>
      <c r="D2" s="27"/>
      <c r="E2" s="28"/>
      <c r="F2" s="29"/>
      <c r="G2" s="28"/>
      <c r="H2" s="30" t="s">
        <v>61</v>
      </c>
      <c r="I2" s="31">
        <v>100000</v>
      </c>
      <c r="J2" s="32"/>
      <c r="K2" s="53">
        <f>I2-J2</f>
        <v>100000</v>
      </c>
      <c r="L2" s="33" t="s">
        <v>70</v>
      </c>
    </row>
    <row r="3" spans="1:12" ht="24.75" customHeight="1">
      <c r="A3" s="34">
        <v>25</v>
      </c>
      <c r="B3" s="35">
        <v>3</v>
      </c>
      <c r="C3" s="36">
        <v>1</v>
      </c>
      <c r="D3" s="37">
        <v>2013</v>
      </c>
      <c r="E3" s="38" t="str">
        <f>IF(D3="","",(VLOOKUP(D3,'費目番号一覧'!$A$2:$B$47,2,FALSE)))</f>
        <v>現金</v>
      </c>
      <c r="F3" s="38">
        <v>275255</v>
      </c>
      <c r="G3" s="39" t="str">
        <f>IF(F3="","",(VLOOKUP(F3,'事業番号一覧'!$A$2:$B$68,2,FALSE)))</f>
        <v>化学普及５</v>
      </c>
      <c r="H3" s="40"/>
      <c r="I3" s="41"/>
      <c r="J3" s="42"/>
      <c r="K3" s="54">
        <f aca="true" t="shared" si="0" ref="K3:K25">K2+I3-J3</f>
        <v>100000</v>
      </c>
      <c r="L3" s="43"/>
    </row>
    <row r="4" spans="1:12" ht="24.75" customHeight="1">
      <c r="A4" s="34">
        <v>25</v>
      </c>
      <c r="B4" s="35"/>
      <c r="C4" s="36"/>
      <c r="D4" s="37"/>
      <c r="E4" s="38">
        <f>IF(D4="","",(VLOOKUP(D4,'費目番号一覧'!$A$2:$B$47,2,FALSE)))</f>
      </c>
      <c r="F4" s="38">
        <v>275255</v>
      </c>
      <c r="G4" s="39" t="str">
        <f>IF(F4="","",(VLOOKUP(F4,'事業番号一覧'!$A$2:$B$68,2,FALSE)))</f>
        <v>化学普及５</v>
      </c>
      <c r="H4" s="40"/>
      <c r="I4" s="41"/>
      <c r="J4" s="42"/>
      <c r="K4" s="54">
        <f t="shared" si="0"/>
        <v>100000</v>
      </c>
      <c r="L4" s="43"/>
    </row>
    <row r="5" spans="1:12" ht="24.75" customHeight="1">
      <c r="A5" s="34">
        <v>25</v>
      </c>
      <c r="B5" s="35"/>
      <c r="C5" s="36"/>
      <c r="D5" s="37"/>
      <c r="E5" s="38">
        <f>IF(D5="","",(VLOOKUP(D5,'費目番号一覧'!$A$2:$B$47,2,FALSE)))</f>
      </c>
      <c r="F5" s="38">
        <v>275255</v>
      </c>
      <c r="G5" s="39" t="str">
        <f>IF(F5="","",(VLOOKUP(F5,'事業番号一覧'!$A$2:$B$68,2,FALSE)))</f>
        <v>化学普及５</v>
      </c>
      <c r="H5" s="40"/>
      <c r="I5" s="41"/>
      <c r="J5" s="42"/>
      <c r="K5" s="54">
        <f t="shared" si="0"/>
        <v>100000</v>
      </c>
      <c r="L5" s="43"/>
    </row>
    <row r="6" spans="1:12" ht="24.75" customHeight="1">
      <c r="A6" s="34">
        <v>25</v>
      </c>
      <c r="B6" s="35"/>
      <c r="C6" s="36"/>
      <c r="D6" s="37"/>
      <c r="E6" s="38">
        <f>IF(D6="","",(VLOOKUP(D6,'費目番号一覧'!$A$2:$B$47,2,FALSE)))</f>
      </c>
      <c r="F6" s="38">
        <v>275255</v>
      </c>
      <c r="G6" s="39" t="str">
        <f>IF(F6="","",(VLOOKUP(F6,'事業番号一覧'!$A$2:$B$68,2,FALSE)))</f>
        <v>化学普及５</v>
      </c>
      <c r="H6" s="40"/>
      <c r="I6" s="41"/>
      <c r="J6" s="42"/>
      <c r="K6" s="54">
        <f t="shared" si="0"/>
        <v>100000</v>
      </c>
      <c r="L6" s="43"/>
    </row>
    <row r="7" spans="1:12" ht="24.75" customHeight="1">
      <c r="A7" s="34">
        <v>25</v>
      </c>
      <c r="B7" s="35"/>
      <c r="C7" s="36"/>
      <c r="D7" s="37"/>
      <c r="E7" s="38">
        <f>IF(D7="","",(VLOOKUP(D7,'費目番号一覧'!$A$2:$B$47,2,FALSE)))</f>
      </c>
      <c r="F7" s="38">
        <v>275255</v>
      </c>
      <c r="G7" s="39" t="str">
        <f>IF(F7="","",(VLOOKUP(F7,'事業番号一覧'!$A$2:$B$68,2,FALSE)))</f>
        <v>化学普及５</v>
      </c>
      <c r="H7" s="40"/>
      <c r="I7" s="41"/>
      <c r="J7" s="42"/>
      <c r="K7" s="54">
        <f t="shared" si="0"/>
        <v>100000</v>
      </c>
      <c r="L7" s="43"/>
    </row>
    <row r="8" spans="1:12" ht="24.75" customHeight="1">
      <c r="A8" s="34">
        <v>25</v>
      </c>
      <c r="B8" s="35"/>
      <c r="C8" s="36"/>
      <c r="D8" s="37"/>
      <c r="E8" s="38">
        <f>IF(D8="","",(VLOOKUP(D8,'費目番号一覧'!$A$2:$B$47,2,FALSE)))</f>
      </c>
      <c r="F8" s="38">
        <v>275255</v>
      </c>
      <c r="G8" s="39" t="str">
        <f>IF(F8="","",(VLOOKUP(F8,'事業番号一覧'!$A$2:$B$68,2,FALSE)))</f>
        <v>化学普及５</v>
      </c>
      <c r="H8" s="40"/>
      <c r="I8" s="41"/>
      <c r="J8" s="42"/>
      <c r="K8" s="54">
        <f t="shared" si="0"/>
        <v>100000</v>
      </c>
      <c r="L8" s="43"/>
    </row>
    <row r="9" spans="1:12" ht="24.75" customHeight="1">
      <c r="A9" s="34">
        <v>25</v>
      </c>
      <c r="B9" s="35"/>
      <c r="C9" s="36"/>
      <c r="D9" s="37"/>
      <c r="E9" s="38">
        <f>IF(D9="","",(VLOOKUP(D9,'費目番号一覧'!$A$2:$B$47,2,FALSE)))</f>
      </c>
      <c r="F9" s="38">
        <v>275255</v>
      </c>
      <c r="G9" s="39" t="str">
        <f>IF(F9="","",(VLOOKUP(F9,'事業番号一覧'!$A$2:$B$68,2,FALSE)))</f>
        <v>化学普及５</v>
      </c>
      <c r="H9" s="40"/>
      <c r="I9" s="41"/>
      <c r="J9" s="42"/>
      <c r="K9" s="54">
        <f t="shared" si="0"/>
        <v>100000</v>
      </c>
      <c r="L9" s="43"/>
    </row>
    <row r="10" spans="1:12" ht="24.75" customHeight="1">
      <c r="A10" s="34">
        <v>25</v>
      </c>
      <c r="B10" s="35"/>
      <c r="C10" s="36"/>
      <c r="D10" s="37"/>
      <c r="E10" s="38">
        <f>IF(D10="","",(VLOOKUP(D10,'費目番号一覧'!$A$2:$B$47,2,FALSE)))</f>
      </c>
      <c r="F10" s="38">
        <v>275255</v>
      </c>
      <c r="G10" s="39" t="str">
        <f>IF(F10="","",(VLOOKUP(F10,'事業番号一覧'!$A$2:$B$68,2,FALSE)))</f>
        <v>化学普及５</v>
      </c>
      <c r="H10" s="40"/>
      <c r="I10" s="41"/>
      <c r="J10" s="42"/>
      <c r="K10" s="54">
        <f t="shared" si="0"/>
        <v>100000</v>
      </c>
      <c r="L10" s="43"/>
    </row>
    <row r="11" spans="1:12" ht="24.75" customHeight="1">
      <c r="A11" s="34">
        <v>25</v>
      </c>
      <c r="B11" s="35"/>
      <c r="C11" s="36"/>
      <c r="D11" s="37"/>
      <c r="E11" s="38">
        <f>IF(D11="","",(VLOOKUP(D11,'費目番号一覧'!$A$2:$B$47,2,FALSE)))</f>
      </c>
      <c r="F11" s="38">
        <v>275255</v>
      </c>
      <c r="G11" s="39" t="str">
        <f>IF(F11="","",(VLOOKUP(F11,'事業番号一覧'!$A$2:$B$68,2,FALSE)))</f>
        <v>化学普及５</v>
      </c>
      <c r="H11" s="40"/>
      <c r="I11" s="41"/>
      <c r="J11" s="42"/>
      <c r="K11" s="54">
        <f t="shared" si="0"/>
        <v>100000</v>
      </c>
      <c r="L11" s="43"/>
    </row>
    <row r="12" spans="1:12" ht="24.75" customHeight="1">
      <c r="A12" s="34">
        <v>25</v>
      </c>
      <c r="B12" s="35"/>
      <c r="C12" s="36"/>
      <c r="D12" s="37"/>
      <c r="E12" s="38">
        <f>IF(D12="","",(VLOOKUP(D12,'費目番号一覧'!$A$2:$B$47,2,FALSE)))</f>
      </c>
      <c r="F12" s="38">
        <v>275255</v>
      </c>
      <c r="G12" s="39" t="str">
        <f>IF(F12="","",(VLOOKUP(F12,'事業番号一覧'!$A$2:$B$68,2,FALSE)))</f>
        <v>化学普及５</v>
      </c>
      <c r="H12" s="40"/>
      <c r="I12" s="41"/>
      <c r="J12" s="42"/>
      <c r="K12" s="54">
        <f t="shared" si="0"/>
        <v>100000</v>
      </c>
      <c r="L12" s="43"/>
    </row>
    <row r="13" spans="1:12" ht="24.75" customHeight="1">
      <c r="A13" s="34">
        <v>25</v>
      </c>
      <c r="B13" s="35"/>
      <c r="C13" s="36"/>
      <c r="D13" s="37"/>
      <c r="E13" s="38">
        <f>IF(D13="","",(VLOOKUP(D13,'費目番号一覧'!$A$2:$B$47,2,FALSE)))</f>
      </c>
      <c r="F13" s="38">
        <v>275255</v>
      </c>
      <c r="G13" s="39" t="str">
        <f>IF(F13="","",(VLOOKUP(F13,'事業番号一覧'!$A$2:$B$68,2,FALSE)))</f>
        <v>化学普及５</v>
      </c>
      <c r="H13" s="40"/>
      <c r="I13" s="41"/>
      <c r="J13" s="42"/>
      <c r="K13" s="54">
        <f t="shared" si="0"/>
        <v>100000</v>
      </c>
      <c r="L13" s="43"/>
    </row>
    <row r="14" spans="1:12" ht="24.75" customHeight="1">
      <c r="A14" s="34">
        <v>25</v>
      </c>
      <c r="B14" s="35"/>
      <c r="C14" s="36"/>
      <c r="D14" s="37"/>
      <c r="E14" s="38">
        <f>IF(D14="","",(VLOOKUP(D14,'費目番号一覧'!$A$2:$B$47,2,FALSE)))</f>
      </c>
      <c r="F14" s="38">
        <v>275255</v>
      </c>
      <c r="G14" s="39" t="str">
        <f>IF(F14="","",(VLOOKUP(F14,'事業番号一覧'!$A$2:$B$68,2,FALSE)))</f>
        <v>化学普及５</v>
      </c>
      <c r="H14" s="40"/>
      <c r="I14" s="41"/>
      <c r="J14" s="42"/>
      <c r="K14" s="54">
        <f t="shared" si="0"/>
        <v>100000</v>
      </c>
      <c r="L14" s="43"/>
    </row>
    <row r="15" spans="1:12" ht="24.75" customHeight="1">
      <c r="A15" s="34">
        <v>25</v>
      </c>
      <c r="B15" s="35"/>
      <c r="C15" s="36"/>
      <c r="D15" s="37"/>
      <c r="E15" s="38">
        <f>IF(D15="","",(VLOOKUP(D15,'費目番号一覧'!$A$2:$B$47,2,FALSE)))</f>
      </c>
      <c r="F15" s="38">
        <v>275255</v>
      </c>
      <c r="G15" s="39" t="str">
        <f>IF(F15="","",(VLOOKUP(F15,'事業番号一覧'!$A$2:$B$68,2,FALSE)))</f>
        <v>化学普及５</v>
      </c>
      <c r="H15" s="40"/>
      <c r="I15" s="41"/>
      <c r="J15" s="42"/>
      <c r="K15" s="54">
        <f t="shared" si="0"/>
        <v>100000</v>
      </c>
      <c r="L15" s="43"/>
    </row>
    <row r="16" spans="1:12" ht="24.75" customHeight="1">
      <c r="A16" s="34">
        <v>25</v>
      </c>
      <c r="B16" s="35"/>
      <c r="C16" s="36"/>
      <c r="D16" s="37"/>
      <c r="E16" s="38">
        <f>IF(D16="","",(VLOOKUP(D16,'費目番号一覧'!$A$2:$B$47,2,FALSE)))</f>
      </c>
      <c r="F16" s="38">
        <v>275255</v>
      </c>
      <c r="G16" s="39" t="str">
        <f>IF(F16="","",(VLOOKUP(F16,'事業番号一覧'!$A$2:$B$68,2,FALSE)))</f>
        <v>化学普及５</v>
      </c>
      <c r="H16" s="40"/>
      <c r="I16" s="41"/>
      <c r="J16" s="42"/>
      <c r="K16" s="54">
        <f t="shared" si="0"/>
        <v>100000</v>
      </c>
      <c r="L16" s="43"/>
    </row>
    <row r="17" spans="1:12" ht="24.75" customHeight="1">
      <c r="A17" s="34">
        <v>25</v>
      </c>
      <c r="B17" s="35"/>
      <c r="C17" s="36"/>
      <c r="D17" s="37"/>
      <c r="E17" s="38">
        <f>IF(D17="","",(VLOOKUP(D17,'費目番号一覧'!$A$2:$B$47,2,FALSE)))</f>
      </c>
      <c r="F17" s="38">
        <v>275255</v>
      </c>
      <c r="G17" s="39" t="str">
        <f>IF(F17="","",(VLOOKUP(F17,'事業番号一覧'!$A$2:$B$68,2,FALSE)))</f>
        <v>化学普及５</v>
      </c>
      <c r="H17" s="40"/>
      <c r="I17" s="41"/>
      <c r="J17" s="42"/>
      <c r="K17" s="54">
        <f t="shared" si="0"/>
        <v>100000</v>
      </c>
      <c r="L17" s="43"/>
    </row>
    <row r="18" spans="1:12" ht="24.75" customHeight="1">
      <c r="A18" s="34">
        <v>25</v>
      </c>
      <c r="B18" s="35"/>
      <c r="C18" s="36"/>
      <c r="D18" s="37"/>
      <c r="E18" s="38">
        <f>IF(D18="","",(VLOOKUP(D18,'費目番号一覧'!$A$2:$B$47,2,FALSE)))</f>
      </c>
      <c r="F18" s="38">
        <v>275255</v>
      </c>
      <c r="G18" s="39" t="str">
        <f>IF(F18="","",(VLOOKUP(F18,'事業番号一覧'!$A$2:$B$68,2,FALSE)))</f>
        <v>化学普及５</v>
      </c>
      <c r="H18" s="40"/>
      <c r="I18" s="41"/>
      <c r="J18" s="42"/>
      <c r="K18" s="54">
        <f t="shared" si="0"/>
        <v>100000</v>
      </c>
      <c r="L18" s="43"/>
    </row>
    <row r="19" spans="1:12" ht="24.75" customHeight="1">
      <c r="A19" s="34">
        <v>25</v>
      </c>
      <c r="B19" s="35"/>
      <c r="C19" s="36"/>
      <c r="D19" s="37"/>
      <c r="E19" s="38">
        <f>IF(D19="","",(VLOOKUP(D19,'費目番号一覧'!$A$2:$B$47,2,FALSE)))</f>
      </c>
      <c r="F19" s="38">
        <v>275255</v>
      </c>
      <c r="G19" s="39" t="str">
        <f>IF(F19="","",(VLOOKUP(F19,'事業番号一覧'!$A$2:$B$68,2,FALSE)))</f>
        <v>化学普及５</v>
      </c>
      <c r="H19" s="40"/>
      <c r="I19" s="41"/>
      <c r="J19" s="42"/>
      <c r="K19" s="54">
        <f t="shared" si="0"/>
        <v>100000</v>
      </c>
      <c r="L19" s="43"/>
    </row>
    <row r="20" spans="1:12" ht="24.75" customHeight="1">
      <c r="A20" s="34">
        <v>25</v>
      </c>
      <c r="B20" s="35"/>
      <c r="C20" s="36"/>
      <c r="D20" s="37"/>
      <c r="E20" s="38">
        <f>IF(D20="","",(VLOOKUP(D20,'費目番号一覧'!$A$2:$B$47,2,FALSE)))</f>
      </c>
      <c r="F20" s="38">
        <v>275255</v>
      </c>
      <c r="G20" s="39" t="str">
        <f>IF(F20="","",(VLOOKUP(F20,'事業番号一覧'!$A$2:$B$68,2,FALSE)))</f>
        <v>化学普及５</v>
      </c>
      <c r="H20" s="40"/>
      <c r="I20" s="41"/>
      <c r="J20" s="42"/>
      <c r="K20" s="54">
        <f t="shared" si="0"/>
        <v>100000</v>
      </c>
      <c r="L20" s="43"/>
    </row>
    <row r="21" spans="1:12" ht="24.75" customHeight="1">
      <c r="A21" s="34">
        <v>25</v>
      </c>
      <c r="B21" s="35"/>
      <c r="C21" s="36"/>
      <c r="D21" s="37"/>
      <c r="E21" s="38">
        <f>IF(D21="","",(VLOOKUP(D21,'費目番号一覧'!$A$2:$B$47,2,FALSE)))</f>
      </c>
      <c r="F21" s="38">
        <v>275255</v>
      </c>
      <c r="G21" s="39" t="str">
        <f>IF(F21="","",(VLOOKUP(F21,'事業番号一覧'!$A$2:$B$68,2,FALSE)))</f>
        <v>化学普及５</v>
      </c>
      <c r="H21" s="40"/>
      <c r="I21" s="41"/>
      <c r="J21" s="42"/>
      <c r="K21" s="54">
        <f t="shared" si="0"/>
        <v>100000</v>
      </c>
      <c r="L21" s="43"/>
    </row>
    <row r="22" spans="1:12" ht="24.75" customHeight="1">
      <c r="A22" s="34">
        <v>25</v>
      </c>
      <c r="B22" s="35"/>
      <c r="C22" s="36"/>
      <c r="D22" s="37"/>
      <c r="E22" s="38">
        <f>IF(D22="","",(VLOOKUP(D22,'費目番号一覧'!$A$2:$B$47,2,FALSE)))</f>
      </c>
      <c r="F22" s="38">
        <v>275255</v>
      </c>
      <c r="G22" s="39" t="str">
        <f>IF(F22="","",(VLOOKUP(F22,'事業番号一覧'!$A$2:$B$68,2,FALSE)))</f>
        <v>化学普及５</v>
      </c>
      <c r="H22" s="40"/>
      <c r="I22" s="41"/>
      <c r="J22" s="42"/>
      <c r="K22" s="54">
        <f t="shared" si="0"/>
        <v>100000</v>
      </c>
      <c r="L22" s="43"/>
    </row>
    <row r="23" spans="1:12" ht="24.75" customHeight="1">
      <c r="A23" s="34">
        <v>25</v>
      </c>
      <c r="B23" s="35"/>
      <c r="C23" s="36"/>
      <c r="D23" s="37"/>
      <c r="E23" s="38">
        <f>IF(D23="","",(VLOOKUP(D23,'費目番号一覧'!$A$2:$B$47,2,FALSE)))</f>
      </c>
      <c r="F23" s="38">
        <v>275255</v>
      </c>
      <c r="G23" s="39" t="str">
        <f>IF(F23="","",(VLOOKUP(F23,'事業番号一覧'!$A$2:$B$68,2,FALSE)))</f>
        <v>化学普及５</v>
      </c>
      <c r="H23" s="40"/>
      <c r="I23" s="41"/>
      <c r="J23" s="42"/>
      <c r="K23" s="54">
        <f t="shared" si="0"/>
        <v>100000</v>
      </c>
      <c r="L23" s="43"/>
    </row>
    <row r="24" spans="1:12" ht="24.75" customHeight="1">
      <c r="A24" s="34">
        <v>25</v>
      </c>
      <c r="B24" s="35"/>
      <c r="C24" s="36"/>
      <c r="D24" s="37"/>
      <c r="E24" s="38">
        <f>IF(D24="","",(VLOOKUP(D24,'費目番号一覧'!$A$2:$B$47,2,FALSE)))</f>
      </c>
      <c r="F24" s="38">
        <v>275255</v>
      </c>
      <c r="G24" s="39" t="str">
        <f>IF(F24="","",(VLOOKUP(F24,'事業番号一覧'!$A$2:$B$68,2,FALSE)))</f>
        <v>化学普及５</v>
      </c>
      <c r="H24" s="40"/>
      <c r="I24" s="41"/>
      <c r="J24" s="42"/>
      <c r="K24" s="54">
        <f t="shared" si="0"/>
        <v>100000</v>
      </c>
      <c r="L24" s="43"/>
    </row>
    <row r="25" spans="1:12" ht="24.75" customHeight="1">
      <c r="A25" s="34">
        <v>25</v>
      </c>
      <c r="B25" s="35"/>
      <c r="C25" s="36"/>
      <c r="D25" s="37"/>
      <c r="E25" s="38">
        <f>IF(D25="","",(VLOOKUP(D25,'費目番号一覧'!$A$2:$B$47,2,FALSE)))</f>
      </c>
      <c r="F25" s="38">
        <v>275255</v>
      </c>
      <c r="G25" s="39" t="str">
        <f>IF(F25="","",(VLOOKUP(F25,'事業番号一覧'!$A$2:$B$68,2,FALSE)))</f>
        <v>化学普及５</v>
      </c>
      <c r="H25" s="40"/>
      <c r="I25" s="41"/>
      <c r="J25" s="42"/>
      <c r="K25" s="54">
        <f t="shared" si="0"/>
        <v>100000</v>
      </c>
      <c r="L25" s="43"/>
    </row>
    <row r="26" spans="1:12" ht="24.75" customHeight="1">
      <c r="A26" s="34">
        <v>25</v>
      </c>
      <c r="B26" s="35"/>
      <c r="C26" s="36"/>
      <c r="D26" s="37"/>
      <c r="E26" s="38">
        <f>IF(D26="","",(VLOOKUP(D26,'費目番号一覧'!$A$2:$B$47,2,FALSE)))</f>
      </c>
      <c r="F26" s="38">
        <v>275255</v>
      </c>
      <c r="G26" s="39" t="str">
        <f>IF(F26="","",(VLOOKUP(F26,'事業番号一覧'!$A$2:$B$68,2,FALSE)))</f>
        <v>化学普及５</v>
      </c>
      <c r="H26" s="40"/>
      <c r="I26" s="41"/>
      <c r="J26" s="42"/>
      <c r="K26" s="54">
        <f aca="true" t="shared" si="1" ref="K26:K59">K25+I26-J26</f>
        <v>100000</v>
      </c>
      <c r="L26" s="43"/>
    </row>
    <row r="27" spans="1:12" ht="24.75" customHeight="1">
      <c r="A27" s="34">
        <v>25</v>
      </c>
      <c r="B27" s="35"/>
      <c r="C27" s="36"/>
      <c r="D27" s="37"/>
      <c r="E27" s="38">
        <f>IF(D27="","",(VLOOKUP(D27,'費目番号一覧'!$A$2:$B$47,2,FALSE)))</f>
      </c>
      <c r="F27" s="38">
        <v>275255</v>
      </c>
      <c r="G27" s="39" t="str">
        <f>IF(F27="","",(VLOOKUP(F27,'事業番号一覧'!$A$2:$B$68,2,FALSE)))</f>
        <v>化学普及５</v>
      </c>
      <c r="H27" s="40"/>
      <c r="I27" s="41"/>
      <c r="J27" s="42"/>
      <c r="K27" s="54">
        <f t="shared" si="1"/>
        <v>100000</v>
      </c>
      <c r="L27" s="43"/>
    </row>
    <row r="28" spans="1:12" ht="24.75" customHeight="1">
      <c r="A28" s="34">
        <v>25</v>
      </c>
      <c r="B28" s="35"/>
      <c r="C28" s="36"/>
      <c r="D28" s="37"/>
      <c r="E28" s="38">
        <f>IF(D28="","",(VLOOKUP(D28,'費目番号一覧'!$A$2:$B$47,2,FALSE)))</f>
      </c>
      <c r="F28" s="38">
        <v>275255</v>
      </c>
      <c r="G28" s="39" t="str">
        <f>IF(F28="","",(VLOOKUP(F28,'事業番号一覧'!$A$2:$B$68,2,FALSE)))</f>
        <v>化学普及５</v>
      </c>
      <c r="H28" s="40"/>
      <c r="I28" s="41"/>
      <c r="J28" s="42"/>
      <c r="K28" s="54">
        <f t="shared" si="1"/>
        <v>100000</v>
      </c>
      <c r="L28" s="43"/>
    </row>
    <row r="29" spans="1:12" ht="24.75" customHeight="1">
      <c r="A29" s="34">
        <v>25</v>
      </c>
      <c r="B29" s="35"/>
      <c r="C29" s="36"/>
      <c r="D29" s="37"/>
      <c r="E29" s="38">
        <f>IF(D29="","",(VLOOKUP(D29,'費目番号一覧'!$A$2:$B$47,2,FALSE)))</f>
      </c>
      <c r="F29" s="38">
        <v>275255</v>
      </c>
      <c r="G29" s="39" t="str">
        <f>IF(F29="","",(VLOOKUP(F29,'事業番号一覧'!$A$2:$B$68,2,FALSE)))</f>
        <v>化学普及５</v>
      </c>
      <c r="H29" s="40"/>
      <c r="I29" s="41"/>
      <c r="J29" s="42"/>
      <c r="K29" s="54">
        <f t="shared" si="1"/>
        <v>100000</v>
      </c>
      <c r="L29" s="43"/>
    </row>
    <row r="30" spans="1:12" ht="24.75" customHeight="1">
      <c r="A30" s="34">
        <v>25</v>
      </c>
      <c r="B30" s="35"/>
      <c r="C30" s="36"/>
      <c r="D30" s="37"/>
      <c r="E30" s="38">
        <f>IF(D30="","",(VLOOKUP(D30,'費目番号一覧'!$A$2:$B$47,2,FALSE)))</f>
      </c>
      <c r="F30" s="38">
        <v>275255</v>
      </c>
      <c r="G30" s="39" t="str">
        <f>IF(F30="","",(VLOOKUP(F30,'事業番号一覧'!$A$2:$B$68,2,FALSE)))</f>
        <v>化学普及５</v>
      </c>
      <c r="H30" s="40"/>
      <c r="I30" s="41"/>
      <c r="J30" s="42"/>
      <c r="K30" s="54">
        <f t="shared" si="1"/>
        <v>100000</v>
      </c>
      <c r="L30" s="43"/>
    </row>
    <row r="31" spans="1:12" ht="24.75" customHeight="1">
      <c r="A31" s="34">
        <v>25</v>
      </c>
      <c r="B31" s="35"/>
      <c r="C31" s="36"/>
      <c r="D31" s="37"/>
      <c r="E31" s="38">
        <f>IF(D31="","",(VLOOKUP(D31,'費目番号一覧'!$A$2:$B$47,2,FALSE)))</f>
      </c>
      <c r="F31" s="38">
        <v>275255</v>
      </c>
      <c r="G31" s="39" t="str">
        <f>IF(F31="","",(VLOOKUP(F31,'事業番号一覧'!$A$2:$B$68,2,FALSE)))</f>
        <v>化学普及５</v>
      </c>
      <c r="H31" s="40"/>
      <c r="I31" s="41"/>
      <c r="J31" s="42"/>
      <c r="K31" s="54">
        <f t="shared" si="1"/>
        <v>100000</v>
      </c>
      <c r="L31" s="43"/>
    </row>
    <row r="32" spans="1:12" ht="24.75" customHeight="1">
      <c r="A32" s="34">
        <v>25</v>
      </c>
      <c r="B32" s="35"/>
      <c r="C32" s="36"/>
      <c r="D32" s="37"/>
      <c r="E32" s="38">
        <f>IF(D32="","",(VLOOKUP(D32,'費目番号一覧'!$A$2:$B$47,2,FALSE)))</f>
      </c>
      <c r="F32" s="38">
        <v>275255</v>
      </c>
      <c r="G32" s="39" t="str">
        <f>IF(F32="","",(VLOOKUP(F32,'事業番号一覧'!$A$2:$B$68,2,FALSE)))</f>
        <v>化学普及５</v>
      </c>
      <c r="H32" s="40"/>
      <c r="I32" s="41"/>
      <c r="J32" s="42"/>
      <c r="K32" s="54">
        <f t="shared" si="1"/>
        <v>100000</v>
      </c>
      <c r="L32" s="43"/>
    </row>
    <row r="33" spans="1:12" ht="24.75" customHeight="1">
      <c r="A33" s="34">
        <v>25</v>
      </c>
      <c r="B33" s="35"/>
      <c r="C33" s="36"/>
      <c r="D33" s="37"/>
      <c r="E33" s="38">
        <f>IF(D33="","",(VLOOKUP(D33,'費目番号一覧'!$A$2:$B$47,2,FALSE)))</f>
      </c>
      <c r="F33" s="38">
        <v>275255</v>
      </c>
      <c r="G33" s="39" t="str">
        <f>IF(F33="","",(VLOOKUP(F33,'事業番号一覧'!$A$2:$B$68,2,FALSE)))</f>
        <v>化学普及５</v>
      </c>
      <c r="H33" s="40"/>
      <c r="I33" s="41"/>
      <c r="J33" s="42"/>
      <c r="K33" s="54">
        <f t="shared" si="1"/>
        <v>100000</v>
      </c>
      <c r="L33" s="43"/>
    </row>
    <row r="34" spans="1:12" ht="24.75" customHeight="1">
      <c r="A34" s="34">
        <v>25</v>
      </c>
      <c r="B34" s="35"/>
      <c r="C34" s="36"/>
      <c r="D34" s="37"/>
      <c r="E34" s="38">
        <f>IF(D34="","",(VLOOKUP(D34,'費目番号一覧'!$A$2:$B$47,2,FALSE)))</f>
      </c>
      <c r="F34" s="38">
        <v>275255</v>
      </c>
      <c r="G34" s="39" t="str">
        <f>IF(F34="","",(VLOOKUP(F34,'事業番号一覧'!$A$2:$B$68,2,FALSE)))</f>
        <v>化学普及５</v>
      </c>
      <c r="H34" s="40"/>
      <c r="I34" s="41"/>
      <c r="J34" s="42"/>
      <c r="K34" s="54">
        <f t="shared" si="1"/>
        <v>100000</v>
      </c>
      <c r="L34" s="43"/>
    </row>
    <row r="35" spans="1:12" ht="24.75" customHeight="1">
      <c r="A35" s="34">
        <v>25</v>
      </c>
      <c r="B35" s="35"/>
      <c r="C35" s="36"/>
      <c r="D35" s="37"/>
      <c r="E35" s="38">
        <f>IF(D35="","",(VLOOKUP(D35,'費目番号一覧'!$A$2:$B$47,2,FALSE)))</f>
      </c>
      <c r="F35" s="38">
        <v>275255</v>
      </c>
      <c r="G35" s="39" t="str">
        <f>IF(F35="","",(VLOOKUP(F35,'事業番号一覧'!$A$2:$B$68,2,FALSE)))</f>
        <v>化学普及５</v>
      </c>
      <c r="H35" s="40"/>
      <c r="I35" s="41"/>
      <c r="J35" s="42"/>
      <c r="K35" s="54">
        <f t="shared" si="1"/>
        <v>100000</v>
      </c>
      <c r="L35" s="43"/>
    </row>
    <row r="36" spans="1:12" ht="24.75" customHeight="1">
      <c r="A36" s="34">
        <v>25</v>
      </c>
      <c r="B36" s="35"/>
      <c r="C36" s="36"/>
      <c r="D36" s="37"/>
      <c r="E36" s="38">
        <f>IF(D36="","",(VLOOKUP(D36,'費目番号一覧'!$A$2:$B$47,2,FALSE)))</f>
      </c>
      <c r="F36" s="38">
        <v>275255</v>
      </c>
      <c r="G36" s="39" t="str">
        <f>IF(F36="","",(VLOOKUP(F36,'事業番号一覧'!$A$2:$B$68,2,FALSE)))</f>
        <v>化学普及５</v>
      </c>
      <c r="H36" s="40"/>
      <c r="I36" s="41"/>
      <c r="J36" s="42"/>
      <c r="K36" s="54">
        <f t="shared" si="1"/>
        <v>100000</v>
      </c>
      <c r="L36" s="43"/>
    </row>
    <row r="37" spans="1:12" ht="24.75" customHeight="1">
      <c r="A37" s="34">
        <v>25</v>
      </c>
      <c r="B37" s="35"/>
      <c r="C37" s="36"/>
      <c r="D37" s="37"/>
      <c r="E37" s="38">
        <f>IF(D37="","",(VLOOKUP(D37,'費目番号一覧'!$A$2:$B$47,2,FALSE)))</f>
      </c>
      <c r="F37" s="38">
        <v>275255</v>
      </c>
      <c r="G37" s="39" t="str">
        <f>IF(F37="","",(VLOOKUP(F37,'事業番号一覧'!$A$2:$B$68,2,FALSE)))</f>
        <v>化学普及５</v>
      </c>
      <c r="H37" s="40"/>
      <c r="I37" s="41"/>
      <c r="J37" s="42"/>
      <c r="K37" s="54">
        <f t="shared" si="1"/>
        <v>100000</v>
      </c>
      <c r="L37" s="43"/>
    </row>
    <row r="38" spans="1:12" ht="24.75" customHeight="1">
      <c r="A38" s="34">
        <v>25</v>
      </c>
      <c r="B38" s="35"/>
      <c r="C38" s="36"/>
      <c r="D38" s="37"/>
      <c r="E38" s="38">
        <f>IF(D38="","",(VLOOKUP(D38,'費目番号一覧'!$A$2:$B$47,2,FALSE)))</f>
      </c>
      <c r="F38" s="38">
        <v>275255</v>
      </c>
      <c r="G38" s="39" t="str">
        <f>IF(F38="","",(VLOOKUP(F38,'事業番号一覧'!$A$2:$B$68,2,FALSE)))</f>
        <v>化学普及５</v>
      </c>
      <c r="H38" s="40"/>
      <c r="I38" s="41"/>
      <c r="J38" s="42"/>
      <c r="K38" s="54">
        <f t="shared" si="1"/>
        <v>100000</v>
      </c>
      <c r="L38" s="43"/>
    </row>
    <row r="39" spans="1:12" ht="24.75" customHeight="1">
      <c r="A39" s="34">
        <v>25</v>
      </c>
      <c r="B39" s="35"/>
      <c r="C39" s="36"/>
      <c r="D39" s="37"/>
      <c r="E39" s="38">
        <f>IF(D39="","",(VLOOKUP(D39,'費目番号一覧'!$A$2:$B$47,2,FALSE)))</f>
      </c>
      <c r="F39" s="38">
        <v>275255</v>
      </c>
      <c r="G39" s="39" t="str">
        <f>IF(F39="","",(VLOOKUP(F39,'事業番号一覧'!$A$2:$B$68,2,FALSE)))</f>
        <v>化学普及５</v>
      </c>
      <c r="H39" s="40"/>
      <c r="I39" s="41"/>
      <c r="J39" s="42"/>
      <c r="K39" s="54">
        <f t="shared" si="1"/>
        <v>100000</v>
      </c>
      <c r="L39" s="43"/>
    </row>
    <row r="40" spans="1:12" ht="24.75" customHeight="1">
      <c r="A40" s="34">
        <v>25</v>
      </c>
      <c r="B40" s="35"/>
      <c r="C40" s="36"/>
      <c r="D40" s="37"/>
      <c r="E40" s="38">
        <f>IF(D40="","",(VLOOKUP(D40,'費目番号一覧'!$A$2:$B$47,2,FALSE)))</f>
      </c>
      <c r="F40" s="38">
        <v>275255</v>
      </c>
      <c r="G40" s="39" t="str">
        <f>IF(F40="","",(VLOOKUP(F40,'事業番号一覧'!$A$2:$B$68,2,FALSE)))</f>
        <v>化学普及５</v>
      </c>
      <c r="H40" s="40"/>
      <c r="I40" s="41"/>
      <c r="J40" s="42"/>
      <c r="K40" s="54">
        <f t="shared" si="1"/>
        <v>100000</v>
      </c>
      <c r="L40" s="43"/>
    </row>
    <row r="41" spans="1:12" ht="24.75" customHeight="1">
      <c r="A41" s="34">
        <v>25</v>
      </c>
      <c r="B41" s="35"/>
      <c r="C41" s="36"/>
      <c r="D41" s="37"/>
      <c r="E41" s="38">
        <f>IF(D41="","",(VLOOKUP(D41,'費目番号一覧'!$A$2:$B$47,2,FALSE)))</f>
      </c>
      <c r="F41" s="38">
        <v>275255</v>
      </c>
      <c r="G41" s="39" t="str">
        <f>IF(F41="","",(VLOOKUP(F41,'事業番号一覧'!$A$2:$B$68,2,FALSE)))</f>
        <v>化学普及５</v>
      </c>
      <c r="H41" s="40"/>
      <c r="I41" s="41"/>
      <c r="J41" s="42"/>
      <c r="K41" s="54">
        <f t="shared" si="1"/>
        <v>100000</v>
      </c>
      <c r="L41" s="43"/>
    </row>
    <row r="42" spans="1:12" ht="24.75" customHeight="1">
      <c r="A42" s="34">
        <v>25</v>
      </c>
      <c r="B42" s="35"/>
      <c r="C42" s="36"/>
      <c r="D42" s="37"/>
      <c r="E42" s="38">
        <f>IF(D42="","",(VLOOKUP(D42,'費目番号一覧'!$A$2:$B$47,2,FALSE)))</f>
      </c>
      <c r="F42" s="38">
        <v>275255</v>
      </c>
      <c r="G42" s="39" t="str">
        <f>IF(F42="","",(VLOOKUP(F42,'事業番号一覧'!$A$2:$B$68,2,FALSE)))</f>
        <v>化学普及５</v>
      </c>
      <c r="H42" s="40"/>
      <c r="I42" s="41"/>
      <c r="J42" s="42"/>
      <c r="K42" s="54">
        <f t="shared" si="1"/>
        <v>100000</v>
      </c>
      <c r="L42" s="43"/>
    </row>
    <row r="43" spans="1:12" ht="24.75" customHeight="1">
      <c r="A43" s="34">
        <v>25</v>
      </c>
      <c r="B43" s="35"/>
      <c r="C43" s="36"/>
      <c r="D43" s="37"/>
      <c r="E43" s="38">
        <f>IF(D43="","",(VLOOKUP(D43,'費目番号一覧'!$A$2:$B$47,2,FALSE)))</f>
      </c>
      <c r="F43" s="38">
        <v>275255</v>
      </c>
      <c r="G43" s="39" t="str">
        <f>IF(F43="","",(VLOOKUP(F43,'事業番号一覧'!$A$2:$B$68,2,FALSE)))</f>
        <v>化学普及５</v>
      </c>
      <c r="H43" s="40"/>
      <c r="I43" s="41"/>
      <c r="J43" s="42"/>
      <c r="K43" s="54">
        <f t="shared" si="1"/>
        <v>100000</v>
      </c>
      <c r="L43" s="43"/>
    </row>
    <row r="44" spans="1:12" ht="24.75" customHeight="1">
      <c r="A44" s="34">
        <v>25</v>
      </c>
      <c r="B44" s="35"/>
      <c r="C44" s="36"/>
      <c r="D44" s="37"/>
      <c r="E44" s="38">
        <f>IF(D44="","",(VLOOKUP(D44,'費目番号一覧'!$A$2:$B$47,2,FALSE)))</f>
      </c>
      <c r="F44" s="38">
        <v>275255</v>
      </c>
      <c r="G44" s="39" t="str">
        <f>IF(F44="","",(VLOOKUP(F44,'事業番号一覧'!$A$2:$B$68,2,FALSE)))</f>
        <v>化学普及５</v>
      </c>
      <c r="H44" s="40"/>
      <c r="I44" s="41"/>
      <c r="J44" s="42"/>
      <c r="K44" s="54">
        <f t="shared" si="1"/>
        <v>100000</v>
      </c>
      <c r="L44" s="43"/>
    </row>
    <row r="45" spans="1:12" ht="24.75" customHeight="1">
      <c r="A45" s="34">
        <v>25</v>
      </c>
      <c r="B45" s="35"/>
      <c r="C45" s="36"/>
      <c r="D45" s="37"/>
      <c r="E45" s="38">
        <f>IF(D45="","",(VLOOKUP(D45,'費目番号一覧'!$A$2:$B$47,2,FALSE)))</f>
      </c>
      <c r="F45" s="38">
        <v>275255</v>
      </c>
      <c r="G45" s="39" t="str">
        <f>IF(F45="","",(VLOOKUP(F45,'事業番号一覧'!$A$2:$B$68,2,FALSE)))</f>
        <v>化学普及５</v>
      </c>
      <c r="H45" s="40"/>
      <c r="I45" s="41"/>
      <c r="J45" s="42"/>
      <c r="K45" s="54">
        <f t="shared" si="1"/>
        <v>100000</v>
      </c>
      <c r="L45" s="43"/>
    </row>
    <row r="46" spans="1:12" ht="24.75" customHeight="1">
      <c r="A46" s="34">
        <v>25</v>
      </c>
      <c r="B46" s="35"/>
      <c r="C46" s="36"/>
      <c r="D46" s="37"/>
      <c r="E46" s="38">
        <f>IF(D46="","",(VLOOKUP(D46,'費目番号一覧'!$A$2:$B$47,2,FALSE)))</f>
      </c>
      <c r="F46" s="38">
        <v>275255</v>
      </c>
      <c r="G46" s="39" t="str">
        <f>IF(F46="","",(VLOOKUP(F46,'事業番号一覧'!$A$2:$B$68,2,FALSE)))</f>
        <v>化学普及５</v>
      </c>
      <c r="H46" s="40"/>
      <c r="I46" s="41"/>
      <c r="J46" s="42"/>
      <c r="K46" s="54">
        <f t="shared" si="1"/>
        <v>100000</v>
      </c>
      <c r="L46" s="43"/>
    </row>
    <row r="47" spans="1:12" ht="24.75" customHeight="1">
      <c r="A47" s="34">
        <v>25</v>
      </c>
      <c r="B47" s="35"/>
      <c r="C47" s="36"/>
      <c r="D47" s="37"/>
      <c r="E47" s="38">
        <f>IF(D47="","",(VLOOKUP(D47,'費目番号一覧'!$A$2:$B$47,2,FALSE)))</f>
      </c>
      <c r="F47" s="38">
        <v>275255</v>
      </c>
      <c r="G47" s="39" t="str">
        <f>IF(F47="","",(VLOOKUP(F47,'事業番号一覧'!$A$2:$B$68,2,FALSE)))</f>
        <v>化学普及５</v>
      </c>
      <c r="H47" s="40"/>
      <c r="I47" s="41"/>
      <c r="J47" s="42"/>
      <c r="K47" s="54">
        <f t="shared" si="1"/>
        <v>100000</v>
      </c>
      <c r="L47" s="43"/>
    </row>
    <row r="48" spans="1:12" ht="24.75" customHeight="1">
      <c r="A48" s="34">
        <v>25</v>
      </c>
      <c r="B48" s="35"/>
      <c r="C48" s="36"/>
      <c r="D48" s="37"/>
      <c r="E48" s="38">
        <f>IF(D48="","",(VLOOKUP(D48,'費目番号一覧'!$A$2:$B$47,2,FALSE)))</f>
      </c>
      <c r="F48" s="38">
        <v>275255</v>
      </c>
      <c r="G48" s="39" t="str">
        <f>IF(F48="","",(VLOOKUP(F48,'事業番号一覧'!$A$2:$B$68,2,FALSE)))</f>
        <v>化学普及５</v>
      </c>
      <c r="H48" s="40"/>
      <c r="I48" s="41"/>
      <c r="J48" s="42"/>
      <c r="K48" s="54">
        <f t="shared" si="1"/>
        <v>100000</v>
      </c>
      <c r="L48" s="43"/>
    </row>
    <row r="49" spans="1:12" ht="24.75" customHeight="1">
      <c r="A49" s="34">
        <v>25</v>
      </c>
      <c r="B49" s="35"/>
      <c r="C49" s="36"/>
      <c r="D49" s="37"/>
      <c r="E49" s="38">
        <f>IF(D49="","",(VLOOKUP(D49,'費目番号一覧'!$A$2:$B$47,2,FALSE)))</f>
      </c>
      <c r="F49" s="38">
        <v>275255</v>
      </c>
      <c r="G49" s="39" t="str">
        <f>IF(F49="","",(VLOOKUP(F49,'事業番号一覧'!$A$2:$B$68,2,FALSE)))</f>
        <v>化学普及５</v>
      </c>
      <c r="H49" s="40"/>
      <c r="I49" s="41"/>
      <c r="J49" s="42"/>
      <c r="K49" s="54">
        <f t="shared" si="1"/>
        <v>100000</v>
      </c>
      <c r="L49" s="43"/>
    </row>
    <row r="50" spans="1:12" ht="24.75" customHeight="1">
      <c r="A50" s="34">
        <v>25</v>
      </c>
      <c r="B50" s="35"/>
      <c r="C50" s="36"/>
      <c r="D50" s="37"/>
      <c r="E50" s="38">
        <f>IF(D50="","",(VLOOKUP(D50,'費目番号一覧'!$A$2:$B$47,2,FALSE)))</f>
      </c>
      <c r="F50" s="38">
        <v>275255</v>
      </c>
      <c r="G50" s="39" t="str">
        <f>IF(F50="","",(VLOOKUP(F50,'事業番号一覧'!$A$2:$B$68,2,FALSE)))</f>
        <v>化学普及５</v>
      </c>
      <c r="H50" s="40"/>
      <c r="I50" s="41"/>
      <c r="J50" s="42"/>
      <c r="K50" s="54">
        <f t="shared" si="1"/>
        <v>100000</v>
      </c>
      <c r="L50" s="43"/>
    </row>
    <row r="51" spans="1:12" ht="24.75" customHeight="1">
      <c r="A51" s="34">
        <v>25</v>
      </c>
      <c r="B51" s="35"/>
      <c r="C51" s="36"/>
      <c r="D51" s="37"/>
      <c r="E51" s="38">
        <f>IF(D51="","",(VLOOKUP(D51,'費目番号一覧'!$A$2:$B$47,2,FALSE)))</f>
      </c>
      <c r="F51" s="38">
        <v>275255</v>
      </c>
      <c r="G51" s="39" t="str">
        <f>IF(F51="","",(VLOOKUP(F51,'事業番号一覧'!$A$2:$B$68,2,FALSE)))</f>
        <v>化学普及５</v>
      </c>
      <c r="H51" s="40"/>
      <c r="I51" s="41"/>
      <c r="J51" s="42"/>
      <c r="K51" s="54">
        <f t="shared" si="1"/>
        <v>100000</v>
      </c>
      <c r="L51" s="43"/>
    </row>
    <row r="52" spans="1:12" ht="24.75" customHeight="1">
      <c r="A52" s="34">
        <v>25</v>
      </c>
      <c r="B52" s="35"/>
      <c r="C52" s="36"/>
      <c r="D52" s="37"/>
      <c r="E52" s="38">
        <f>IF(D52="","",(VLOOKUP(D52,'費目番号一覧'!$A$2:$B$47,2,FALSE)))</f>
      </c>
      <c r="F52" s="38">
        <v>275255</v>
      </c>
      <c r="G52" s="39" t="str">
        <f>IF(F52="","",(VLOOKUP(F52,'事業番号一覧'!$A$2:$B$68,2,FALSE)))</f>
        <v>化学普及５</v>
      </c>
      <c r="H52" s="40"/>
      <c r="I52" s="41"/>
      <c r="J52" s="42"/>
      <c r="K52" s="54">
        <f t="shared" si="1"/>
        <v>100000</v>
      </c>
      <c r="L52" s="43"/>
    </row>
    <row r="53" spans="1:12" ht="24.75" customHeight="1">
      <c r="A53" s="34">
        <v>25</v>
      </c>
      <c r="B53" s="35"/>
      <c r="C53" s="36"/>
      <c r="D53" s="37"/>
      <c r="E53" s="38">
        <f>IF(D53="","",(VLOOKUP(D53,'費目番号一覧'!$A$2:$B$47,2,FALSE)))</f>
      </c>
      <c r="F53" s="38">
        <v>275255</v>
      </c>
      <c r="G53" s="39" t="str">
        <f>IF(F53="","",(VLOOKUP(F53,'事業番号一覧'!$A$2:$B$68,2,FALSE)))</f>
        <v>化学普及５</v>
      </c>
      <c r="H53" s="40"/>
      <c r="I53" s="41"/>
      <c r="J53" s="42"/>
      <c r="K53" s="54">
        <f t="shared" si="1"/>
        <v>100000</v>
      </c>
      <c r="L53" s="43"/>
    </row>
    <row r="54" spans="1:12" ht="24.75" customHeight="1">
      <c r="A54" s="34">
        <v>25</v>
      </c>
      <c r="B54" s="35"/>
      <c r="C54" s="36"/>
      <c r="D54" s="37"/>
      <c r="E54" s="38">
        <f>IF(D54="","",(VLOOKUP(D54,'費目番号一覧'!$A$2:$B$47,2,FALSE)))</f>
      </c>
      <c r="F54" s="38">
        <v>275255</v>
      </c>
      <c r="G54" s="39" t="str">
        <f>IF(F54="","",(VLOOKUP(F54,'事業番号一覧'!$A$2:$B$68,2,FALSE)))</f>
        <v>化学普及５</v>
      </c>
      <c r="H54" s="40"/>
      <c r="I54" s="41"/>
      <c r="J54" s="42"/>
      <c r="K54" s="54">
        <f t="shared" si="1"/>
        <v>100000</v>
      </c>
      <c r="L54" s="43"/>
    </row>
    <row r="55" spans="1:12" ht="24.75" customHeight="1">
      <c r="A55" s="34">
        <v>25</v>
      </c>
      <c r="B55" s="35"/>
      <c r="C55" s="36"/>
      <c r="D55" s="37"/>
      <c r="E55" s="38">
        <f>IF(D55="","",(VLOOKUP(D55,'費目番号一覧'!$A$2:$B$47,2,FALSE)))</f>
      </c>
      <c r="F55" s="38">
        <v>275255</v>
      </c>
      <c r="G55" s="39" t="str">
        <f>IF(F55="","",(VLOOKUP(F55,'事業番号一覧'!$A$2:$B$68,2,FALSE)))</f>
        <v>化学普及５</v>
      </c>
      <c r="H55" s="40"/>
      <c r="I55" s="41"/>
      <c r="J55" s="42"/>
      <c r="K55" s="54">
        <f t="shared" si="1"/>
        <v>100000</v>
      </c>
      <c r="L55" s="43"/>
    </row>
    <row r="56" spans="1:12" ht="24.75" customHeight="1">
      <c r="A56" s="34">
        <v>25</v>
      </c>
      <c r="B56" s="35"/>
      <c r="C56" s="36"/>
      <c r="D56" s="37"/>
      <c r="E56" s="38">
        <f>IF(D56="","",(VLOOKUP(D56,'費目番号一覧'!$A$2:$B$47,2,FALSE)))</f>
      </c>
      <c r="F56" s="38">
        <v>275255</v>
      </c>
      <c r="G56" s="39" t="str">
        <f>IF(F56="","",(VLOOKUP(F56,'事業番号一覧'!$A$2:$B$68,2,FALSE)))</f>
        <v>化学普及５</v>
      </c>
      <c r="H56" s="40"/>
      <c r="I56" s="41"/>
      <c r="J56" s="42"/>
      <c r="K56" s="54">
        <f t="shared" si="1"/>
        <v>100000</v>
      </c>
      <c r="L56" s="43"/>
    </row>
    <row r="57" spans="1:12" ht="24.75" customHeight="1">
      <c r="A57" s="34">
        <v>25</v>
      </c>
      <c r="B57" s="35"/>
      <c r="C57" s="36"/>
      <c r="D57" s="37"/>
      <c r="E57" s="38">
        <f>IF(D57="","",(VLOOKUP(D57,'費目番号一覧'!$A$2:$B$47,2,FALSE)))</f>
      </c>
      <c r="F57" s="38">
        <v>275255</v>
      </c>
      <c r="G57" s="39" t="str">
        <f>IF(F57="","",(VLOOKUP(F57,'事業番号一覧'!$A$2:$B$68,2,FALSE)))</f>
        <v>化学普及５</v>
      </c>
      <c r="H57" s="40"/>
      <c r="I57" s="41"/>
      <c r="J57" s="42"/>
      <c r="K57" s="54">
        <f t="shared" si="1"/>
        <v>100000</v>
      </c>
      <c r="L57" s="43"/>
    </row>
    <row r="58" spans="1:12" ht="24.75" customHeight="1">
      <c r="A58" s="34">
        <v>25</v>
      </c>
      <c r="B58" s="35"/>
      <c r="C58" s="36"/>
      <c r="D58" s="37"/>
      <c r="E58" s="38">
        <f>IF(D58="","",(VLOOKUP(D58,'費目番号一覧'!$A$2:$B$47,2,FALSE)))</f>
      </c>
      <c r="F58" s="38">
        <v>275255</v>
      </c>
      <c r="G58" s="39" t="str">
        <f>IF(F58="","",(VLOOKUP(F58,'事業番号一覧'!$A$2:$B$68,2,FALSE)))</f>
        <v>化学普及５</v>
      </c>
      <c r="H58" s="40"/>
      <c r="I58" s="41"/>
      <c r="J58" s="42"/>
      <c r="K58" s="54">
        <f t="shared" si="1"/>
        <v>100000</v>
      </c>
      <c r="L58" s="43"/>
    </row>
    <row r="59" spans="1:12" ht="24.75" customHeight="1">
      <c r="A59" s="34">
        <v>25</v>
      </c>
      <c r="B59" s="35"/>
      <c r="C59" s="36"/>
      <c r="D59" s="37"/>
      <c r="E59" s="38">
        <f>IF(D59="","",(VLOOKUP(D59,'費目番号一覧'!$A$2:$B$47,2,FALSE)))</f>
      </c>
      <c r="F59" s="38">
        <v>275255</v>
      </c>
      <c r="G59" s="39" t="str">
        <f>IF(F59="","",(VLOOKUP(F59,'事業番号一覧'!$A$2:$B$68,2,FALSE)))</f>
        <v>化学普及５</v>
      </c>
      <c r="H59" s="40"/>
      <c r="I59" s="41"/>
      <c r="J59" s="42"/>
      <c r="K59" s="54">
        <f t="shared" si="1"/>
        <v>100000</v>
      </c>
      <c r="L59" s="43"/>
    </row>
    <row r="60" spans="8:10" ht="33.75" customHeight="1">
      <c r="H60" s="55" t="s">
        <v>68</v>
      </c>
      <c r="I60" s="56">
        <f>SUM(I2:I59)</f>
        <v>100000</v>
      </c>
      <c r="J60" s="56">
        <f>SUM(J2:J59)</f>
        <v>0</v>
      </c>
    </row>
    <row r="61" spans="1:12" ht="33.75" customHeight="1">
      <c r="A61" s="46"/>
      <c r="B61" s="47"/>
      <c r="C61" s="47"/>
      <c r="D61" s="48"/>
      <c r="E61" s="49"/>
      <c r="F61" s="49"/>
      <c r="G61" s="50"/>
      <c r="H61" s="57" t="s">
        <v>69</v>
      </c>
      <c r="I61" s="60">
        <f>I60-J60</f>
        <v>100000</v>
      </c>
      <c r="J61" s="60"/>
      <c r="K61" s="51"/>
      <c r="L61" s="52"/>
    </row>
  </sheetData>
  <mergeCells count="1">
    <mergeCell ref="I61:J61"/>
  </mergeCells>
  <printOptions/>
  <pageMargins left="0.7900000000000001" right="0.7900000000000001" top="0.98" bottom="0.98" header="0.51" footer="0.51"/>
  <pageSetup orientation="portrait" paperSize="9" scale="44"/>
  <headerFooter alignWithMargins="0">
    <oddHeader>&amp;L　　　&amp;U　九　州　支部
　　　　　　　　　　　　　　　　　　　　　　　　　　　　　　　　　　　　　　　　　　　　　　　　　　事業&amp;C事業別会計簿
自平成25年3月1日
至平成26年2月28日&amp;R（作成責任者:    　　）
単位：円　
</oddHead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1">
      <selection activeCell="B45" sqref="B45"/>
    </sheetView>
  </sheetViews>
  <sheetFormatPr defaultColWidth="13" defaultRowHeight="15"/>
  <cols>
    <col min="1" max="1" width="6.69921875" style="6" bestFit="1" customWidth="1"/>
    <col min="2" max="2" width="17" style="6" bestFit="1" customWidth="1"/>
    <col min="3" max="3" width="25.8984375" style="6" customWidth="1"/>
    <col min="4" max="16384" width="13" style="6" customWidth="1"/>
  </cols>
  <sheetData>
    <row r="1" spans="1:3" ht="18">
      <c r="A1" s="5" t="s">
        <v>131</v>
      </c>
      <c r="B1" s="5" t="s">
        <v>174</v>
      </c>
      <c r="C1" s="9" t="s">
        <v>59</v>
      </c>
    </row>
    <row r="2" spans="1:2" ht="18">
      <c r="A2" s="7">
        <v>5291</v>
      </c>
      <c r="B2" s="7" t="s">
        <v>133</v>
      </c>
    </row>
    <row r="3" spans="1:2" ht="18">
      <c r="A3" s="7">
        <v>5091</v>
      </c>
      <c r="B3" s="7" t="s">
        <v>166</v>
      </c>
    </row>
    <row r="4" spans="1:2" ht="18">
      <c r="A4" s="7">
        <v>5221</v>
      </c>
      <c r="B4" s="7" t="s">
        <v>43</v>
      </c>
    </row>
    <row r="5" spans="1:2" ht="18">
      <c r="A5" s="7">
        <v>5241</v>
      </c>
      <c r="B5" s="7" t="s">
        <v>44</v>
      </c>
    </row>
    <row r="6" spans="1:2" ht="18">
      <c r="A6" s="7">
        <v>5401</v>
      </c>
      <c r="B6" s="7" t="s">
        <v>45</v>
      </c>
    </row>
    <row r="7" spans="1:2" ht="18">
      <c r="A7" s="7">
        <v>5460</v>
      </c>
      <c r="B7" s="7" t="s">
        <v>167</v>
      </c>
    </row>
    <row r="8" spans="1:2" ht="18">
      <c r="A8" s="7">
        <v>5461</v>
      </c>
      <c r="B8" s="7" t="s">
        <v>173</v>
      </c>
    </row>
    <row r="9" spans="1:2" ht="18">
      <c r="A9" s="7">
        <v>5463</v>
      </c>
      <c r="B9" s="7" t="s">
        <v>168</v>
      </c>
    </row>
    <row r="10" spans="1:2" ht="18">
      <c r="A10" s="7">
        <v>5463</v>
      </c>
      <c r="B10" s="7" t="s">
        <v>128</v>
      </c>
    </row>
    <row r="11" spans="1:2" ht="18">
      <c r="A11" s="7">
        <v>5463</v>
      </c>
      <c r="B11" s="7" t="s">
        <v>162</v>
      </c>
    </row>
    <row r="12" spans="1:2" ht="18">
      <c r="A12" s="7">
        <v>5421</v>
      </c>
      <c r="B12" s="7" t="s">
        <v>40</v>
      </c>
    </row>
    <row r="13" spans="1:2" ht="18">
      <c r="A13" s="7">
        <v>5481</v>
      </c>
      <c r="B13" s="7" t="s">
        <v>72</v>
      </c>
    </row>
    <row r="14" spans="1:2" ht="18">
      <c r="A14" s="7">
        <v>5501</v>
      </c>
      <c r="B14" s="7" t="s">
        <v>73</v>
      </c>
    </row>
    <row r="15" spans="1:2" ht="18">
      <c r="A15" s="7">
        <v>6511</v>
      </c>
      <c r="B15" s="7" t="s">
        <v>129</v>
      </c>
    </row>
    <row r="16" spans="1:2" ht="18">
      <c r="A16" s="7">
        <v>6541</v>
      </c>
      <c r="B16" s="7" t="s">
        <v>134</v>
      </c>
    </row>
    <row r="17" spans="1:2" ht="18">
      <c r="A17" s="7">
        <v>6021</v>
      </c>
      <c r="B17" s="7" t="s">
        <v>105</v>
      </c>
    </row>
    <row r="18" spans="1:2" ht="18">
      <c r="A18" s="7">
        <v>6111</v>
      </c>
      <c r="B18" s="7" t="s">
        <v>106</v>
      </c>
    </row>
    <row r="19" spans="1:2" ht="18">
      <c r="A19" s="7">
        <v>6171</v>
      </c>
      <c r="B19" s="7" t="s">
        <v>107</v>
      </c>
    </row>
    <row r="20" spans="1:2" ht="18">
      <c r="A20" s="7">
        <v>6191</v>
      </c>
      <c r="B20" s="7" t="s">
        <v>108</v>
      </c>
    </row>
    <row r="21" spans="1:2" ht="18">
      <c r="A21" s="7">
        <v>6193</v>
      </c>
      <c r="B21" s="7" t="s">
        <v>109</v>
      </c>
    </row>
    <row r="22" spans="1:2" ht="18">
      <c r="A22" s="7">
        <v>6211</v>
      </c>
      <c r="B22" s="7" t="s">
        <v>110</v>
      </c>
    </row>
    <row r="23" spans="1:2" ht="18">
      <c r="A23" s="7">
        <v>6213</v>
      </c>
      <c r="B23" s="7" t="s">
        <v>34</v>
      </c>
    </row>
    <row r="24" spans="1:2" ht="18">
      <c r="A24" s="7">
        <v>6231</v>
      </c>
      <c r="B24" s="7" t="s">
        <v>99</v>
      </c>
    </row>
    <row r="25" spans="1:2" ht="18">
      <c r="A25" s="7">
        <v>6251</v>
      </c>
      <c r="B25" s="7" t="s">
        <v>100</v>
      </c>
    </row>
    <row r="26" spans="1:2" ht="18">
      <c r="A26" s="7">
        <v>6311</v>
      </c>
      <c r="B26" s="7" t="s">
        <v>39</v>
      </c>
    </row>
    <row r="27" spans="1:2" ht="18">
      <c r="A27" s="7">
        <v>6521</v>
      </c>
      <c r="B27" s="7" t="s">
        <v>7</v>
      </c>
    </row>
    <row r="28" spans="1:2" ht="18">
      <c r="A28" s="7">
        <v>6611</v>
      </c>
      <c r="B28" s="7" t="s">
        <v>16</v>
      </c>
    </row>
    <row r="29" spans="1:2" ht="18">
      <c r="A29" s="7">
        <v>6613</v>
      </c>
      <c r="B29" s="7" t="s">
        <v>17</v>
      </c>
    </row>
    <row r="30" spans="1:2" ht="18">
      <c r="A30" s="7">
        <v>6615</v>
      </c>
      <c r="B30" s="7" t="s">
        <v>18</v>
      </c>
    </row>
    <row r="31" spans="1:2" ht="18">
      <c r="A31" s="7">
        <v>6619</v>
      </c>
      <c r="B31" s="7" t="s">
        <v>19</v>
      </c>
    </row>
    <row r="32" spans="1:2" ht="18">
      <c r="A32" s="7">
        <v>6621</v>
      </c>
      <c r="B32" s="7" t="s">
        <v>20</v>
      </c>
    </row>
    <row r="33" spans="1:2" ht="18">
      <c r="A33" s="7">
        <v>6623</v>
      </c>
      <c r="B33" s="7" t="s">
        <v>165</v>
      </c>
    </row>
    <row r="34" spans="1:2" ht="18">
      <c r="A34" s="7">
        <v>6625</v>
      </c>
      <c r="B34" s="7" t="s">
        <v>29</v>
      </c>
    </row>
    <row r="35" spans="1:2" ht="18">
      <c r="A35" s="7">
        <v>6629</v>
      </c>
      <c r="B35" s="7" t="s">
        <v>50</v>
      </c>
    </row>
    <row r="36" spans="1:2" ht="18">
      <c r="A36" s="7">
        <v>6631</v>
      </c>
      <c r="B36" s="7" t="s">
        <v>111</v>
      </c>
    </row>
    <row r="37" spans="1:2" ht="18">
      <c r="A37" s="7">
        <v>6651</v>
      </c>
      <c r="B37" s="7" t="s">
        <v>112</v>
      </c>
    </row>
    <row r="38" spans="1:2" ht="18">
      <c r="A38" s="7">
        <v>6653</v>
      </c>
      <c r="B38" s="7" t="s">
        <v>113</v>
      </c>
    </row>
    <row r="39" spans="1:2" ht="18">
      <c r="A39" s="7">
        <v>6657</v>
      </c>
      <c r="B39" s="7" t="s">
        <v>114</v>
      </c>
    </row>
    <row r="40" spans="1:2" ht="18">
      <c r="A40" s="7">
        <v>6663</v>
      </c>
      <c r="B40" s="7" t="s">
        <v>115</v>
      </c>
    </row>
    <row r="41" spans="1:2" ht="18">
      <c r="A41" s="7">
        <v>6667</v>
      </c>
      <c r="B41" s="7" t="s">
        <v>116</v>
      </c>
    </row>
    <row r="42" spans="1:2" ht="18">
      <c r="A42" s="7">
        <v>6433</v>
      </c>
      <c r="B42" s="7" t="s">
        <v>171</v>
      </c>
    </row>
    <row r="43" spans="1:2" ht="18">
      <c r="A43" s="7">
        <v>6751</v>
      </c>
      <c r="B43" s="7" t="s">
        <v>172</v>
      </c>
    </row>
    <row r="44" spans="1:3" ht="18">
      <c r="A44" s="7">
        <v>6711</v>
      </c>
      <c r="B44" s="7" t="s">
        <v>123</v>
      </c>
      <c r="C44" s="8"/>
    </row>
    <row r="45" spans="1:3" ht="18">
      <c r="A45" s="7">
        <v>2007</v>
      </c>
      <c r="B45" s="7" t="s">
        <v>81</v>
      </c>
      <c r="C45" s="8"/>
    </row>
    <row r="46" spans="1:3" ht="18">
      <c r="A46" s="7">
        <v>6873</v>
      </c>
      <c r="B46" s="7" t="s">
        <v>82</v>
      </c>
      <c r="C46" s="7" t="s">
        <v>83</v>
      </c>
    </row>
    <row r="47" spans="1:2" ht="18">
      <c r="A47" s="12">
        <v>2013</v>
      </c>
      <c r="B47" s="7" t="s">
        <v>89</v>
      </c>
    </row>
  </sheetData>
  <printOptions/>
  <pageMargins left="0.7900000000000001" right="0.7900000000000001" top="0.98" bottom="0.98" header="0.51" footer="0.51"/>
  <pageSetup orientation="portrait" paperSize="9" scale="81"/>
  <headerFooter alignWithMargins="0">
    <oddHeader>&amp;C&amp;"Osaka,太字"&amp;14事業別番号一覧</oddHeader>
  </headerFooter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6">
      <selection activeCell="A30" sqref="A30:C34"/>
    </sheetView>
  </sheetViews>
  <sheetFormatPr defaultColWidth="6.59765625" defaultRowHeight="15"/>
  <cols>
    <col min="1" max="1" width="7.5" style="1" bestFit="1" customWidth="1"/>
    <col min="2" max="2" width="13.69921875" style="11" customWidth="1"/>
    <col min="3" max="3" width="22.8984375" style="1" bestFit="1" customWidth="1"/>
    <col min="4" max="5" width="6.59765625" style="1" customWidth="1"/>
    <col min="6" max="6" width="13.69921875" style="1" customWidth="1"/>
    <col min="7" max="16384" width="6.59765625" style="1" customWidth="1"/>
  </cols>
  <sheetData>
    <row r="1" spans="1:3" ht="18">
      <c r="A1" s="10" t="s">
        <v>30</v>
      </c>
      <c r="B1" s="10" t="s">
        <v>31</v>
      </c>
      <c r="C1" s="10" t="s">
        <v>60</v>
      </c>
    </row>
    <row r="2" spans="1:3" ht="18">
      <c r="A2" s="2">
        <v>275001</v>
      </c>
      <c r="B2" s="3" t="s">
        <v>98</v>
      </c>
      <c r="C2" s="2" t="s">
        <v>3</v>
      </c>
    </row>
    <row r="3" spans="1:3" ht="18">
      <c r="A3" s="2">
        <v>275051</v>
      </c>
      <c r="B3" s="3" t="s">
        <v>21</v>
      </c>
      <c r="C3" s="2" t="s">
        <v>4</v>
      </c>
    </row>
    <row r="4" spans="1:3" ht="18">
      <c r="A4" s="2">
        <v>275052</v>
      </c>
      <c r="B4" s="3" t="s">
        <v>14</v>
      </c>
      <c r="C4" s="2"/>
    </row>
    <row r="5" spans="1:3" ht="18">
      <c r="A5" s="2">
        <v>275053</v>
      </c>
      <c r="B5" s="3" t="s">
        <v>22</v>
      </c>
      <c r="C5" s="2"/>
    </row>
    <row r="6" spans="1:3" ht="18">
      <c r="A6" s="2">
        <v>275054</v>
      </c>
      <c r="B6" s="3" t="s">
        <v>23</v>
      </c>
      <c r="C6" s="2"/>
    </row>
    <row r="7" spans="1:3" ht="18">
      <c r="A7" s="2">
        <v>275055</v>
      </c>
      <c r="B7" s="3" t="s">
        <v>24</v>
      </c>
      <c r="C7" s="2"/>
    </row>
    <row r="8" spans="1:3" ht="18">
      <c r="A8" s="2">
        <v>275056</v>
      </c>
      <c r="B8" s="3" t="s">
        <v>25</v>
      </c>
      <c r="C8" s="2"/>
    </row>
    <row r="9" spans="1:3" ht="18">
      <c r="A9" s="2">
        <v>275057</v>
      </c>
      <c r="B9" s="3" t="s">
        <v>26</v>
      </c>
      <c r="C9" s="2"/>
    </row>
    <row r="10" spans="1:3" ht="18">
      <c r="A10" s="2">
        <v>275058</v>
      </c>
      <c r="B10" s="3" t="s">
        <v>11</v>
      </c>
      <c r="C10" s="2"/>
    </row>
    <row r="11" spans="1:3" ht="18">
      <c r="A11" s="2">
        <v>275059</v>
      </c>
      <c r="B11" s="3" t="s">
        <v>12</v>
      </c>
      <c r="C11" s="2"/>
    </row>
    <row r="12" spans="1:3" ht="18">
      <c r="A12" s="2">
        <v>275060</v>
      </c>
      <c r="B12" s="3" t="s">
        <v>47</v>
      </c>
      <c r="C12" s="2"/>
    </row>
    <row r="13" spans="1:3" ht="18">
      <c r="A13" s="2">
        <v>275101</v>
      </c>
      <c r="B13" s="3" t="s">
        <v>13</v>
      </c>
      <c r="C13" s="2" t="s">
        <v>102</v>
      </c>
    </row>
    <row r="14" spans="1:3" ht="18">
      <c r="A14" s="2">
        <v>275102</v>
      </c>
      <c r="B14" s="3" t="s">
        <v>74</v>
      </c>
      <c r="C14" s="2"/>
    </row>
    <row r="15" spans="1:3" ht="18">
      <c r="A15" s="2">
        <v>275103</v>
      </c>
      <c r="B15" s="3" t="s">
        <v>38</v>
      </c>
      <c r="C15" s="2"/>
    </row>
    <row r="16" spans="1:3" ht="18">
      <c r="A16" s="2">
        <v>275104</v>
      </c>
      <c r="B16" s="3" t="s">
        <v>1</v>
      </c>
      <c r="C16" s="2"/>
    </row>
    <row r="17" spans="1:3" ht="18">
      <c r="A17" s="2">
        <v>275105</v>
      </c>
      <c r="B17" s="3" t="s">
        <v>2</v>
      </c>
      <c r="C17" s="2"/>
    </row>
    <row r="18" spans="1:3" ht="18">
      <c r="A18" s="2">
        <v>275106</v>
      </c>
      <c r="B18" s="3" t="s">
        <v>36</v>
      </c>
      <c r="C18" s="2"/>
    </row>
    <row r="19" spans="1:3" ht="18">
      <c r="A19" s="2">
        <v>275107</v>
      </c>
      <c r="B19" s="3" t="s">
        <v>37</v>
      </c>
      <c r="C19" s="2"/>
    </row>
    <row r="20" spans="1:3" ht="18">
      <c r="A20" s="2">
        <v>275108</v>
      </c>
      <c r="B20" s="3" t="s">
        <v>119</v>
      </c>
      <c r="C20" s="2"/>
    </row>
    <row r="21" spans="1:3" ht="18">
      <c r="A21" s="2">
        <v>275109</v>
      </c>
      <c r="B21" s="3" t="s">
        <v>120</v>
      </c>
      <c r="C21" s="2"/>
    </row>
    <row r="22" spans="1:3" ht="18">
      <c r="A22" s="2">
        <v>275110</v>
      </c>
      <c r="B22" s="3" t="s">
        <v>75</v>
      </c>
      <c r="C22" s="2"/>
    </row>
    <row r="23" spans="1:3" ht="18">
      <c r="A23" s="2">
        <v>275151</v>
      </c>
      <c r="B23" s="3" t="s">
        <v>76</v>
      </c>
      <c r="C23" s="2" t="s">
        <v>64</v>
      </c>
    </row>
    <row r="24" spans="1:3" ht="18">
      <c r="A24" s="2">
        <v>275152</v>
      </c>
      <c r="B24" s="3" t="s">
        <v>77</v>
      </c>
      <c r="C24" s="2"/>
    </row>
    <row r="25" spans="1:3" ht="18">
      <c r="A25" s="2">
        <v>275153</v>
      </c>
      <c r="B25" s="3" t="s">
        <v>78</v>
      </c>
      <c r="C25" s="2"/>
    </row>
    <row r="26" spans="1:3" ht="18">
      <c r="A26" s="2">
        <v>275154</v>
      </c>
      <c r="B26" s="3" t="s">
        <v>79</v>
      </c>
      <c r="C26" s="2"/>
    </row>
    <row r="27" spans="1:6" ht="18">
      <c r="A27" s="2">
        <v>275155</v>
      </c>
      <c r="B27" s="3" t="s">
        <v>80</v>
      </c>
      <c r="C27" s="2"/>
      <c r="E27" s="2"/>
      <c r="F27" s="2"/>
    </row>
    <row r="28" spans="1:6" ht="18">
      <c r="A28" s="2">
        <v>275201</v>
      </c>
      <c r="B28" s="3" t="s">
        <v>163</v>
      </c>
      <c r="C28" s="2" t="s">
        <v>101</v>
      </c>
      <c r="E28" s="2"/>
      <c r="F28" s="2"/>
    </row>
    <row r="29" spans="1:2" ht="18">
      <c r="A29" s="2">
        <v>275202</v>
      </c>
      <c r="B29" s="3" t="s">
        <v>46</v>
      </c>
    </row>
    <row r="30" spans="1:3" ht="18">
      <c r="A30" s="61">
        <v>275251</v>
      </c>
      <c r="B30" s="62" t="s">
        <v>5</v>
      </c>
      <c r="C30" s="61" t="s">
        <v>63</v>
      </c>
    </row>
    <row r="31" spans="1:3" ht="18">
      <c r="A31" s="61">
        <v>275252</v>
      </c>
      <c r="B31" s="62" t="s">
        <v>6</v>
      </c>
      <c r="C31" s="61" t="s">
        <v>62</v>
      </c>
    </row>
    <row r="32" spans="1:3" ht="18">
      <c r="A32" s="61">
        <v>275253</v>
      </c>
      <c r="B32" s="62" t="s">
        <v>84</v>
      </c>
      <c r="C32" s="63" t="s">
        <v>90</v>
      </c>
    </row>
    <row r="33" spans="1:3" ht="18">
      <c r="A33" s="61">
        <v>275254</v>
      </c>
      <c r="B33" s="62" t="s">
        <v>85</v>
      </c>
      <c r="C33" s="63" t="s">
        <v>130</v>
      </c>
    </row>
    <row r="34" spans="1:3" ht="18">
      <c r="A34" s="61">
        <v>275255</v>
      </c>
      <c r="B34" s="62" t="s">
        <v>164</v>
      </c>
      <c r="C34" s="63" t="s">
        <v>48</v>
      </c>
    </row>
    <row r="35" spans="1:2" ht="18">
      <c r="A35" s="2">
        <v>275256</v>
      </c>
      <c r="B35" s="3" t="s">
        <v>8</v>
      </c>
    </row>
    <row r="36" spans="1:2" ht="18">
      <c r="A36" s="2">
        <v>275257</v>
      </c>
      <c r="B36" s="3" t="s">
        <v>9</v>
      </c>
    </row>
    <row r="37" spans="1:2" ht="18">
      <c r="A37" s="2">
        <v>275258</v>
      </c>
      <c r="B37" s="3" t="s">
        <v>10</v>
      </c>
    </row>
    <row r="38" spans="1:2" ht="18">
      <c r="A38" s="2">
        <v>275259</v>
      </c>
      <c r="B38" s="3" t="s">
        <v>49</v>
      </c>
    </row>
    <row r="39" spans="1:2" ht="18">
      <c r="A39" s="2">
        <v>275260</v>
      </c>
      <c r="B39" s="3" t="s">
        <v>175</v>
      </c>
    </row>
    <row r="40" spans="1:2" ht="18">
      <c r="A40" s="2">
        <v>275261</v>
      </c>
      <c r="B40" s="3" t="s">
        <v>15</v>
      </c>
    </row>
    <row r="41" spans="1:2" ht="18">
      <c r="A41" s="2">
        <v>275262</v>
      </c>
      <c r="B41" s="3" t="s">
        <v>92</v>
      </c>
    </row>
    <row r="42" spans="1:3" ht="18">
      <c r="A42" s="2">
        <v>275301</v>
      </c>
      <c r="B42" s="3" t="s">
        <v>103</v>
      </c>
      <c r="C42" s="1" t="s">
        <v>161</v>
      </c>
    </row>
    <row r="43" spans="1:2" ht="18">
      <c r="A43" s="2">
        <v>275351</v>
      </c>
      <c r="B43" s="3" t="s">
        <v>104</v>
      </c>
    </row>
    <row r="44" spans="1:2" ht="18">
      <c r="A44" s="2">
        <v>275801</v>
      </c>
      <c r="B44" s="3" t="s">
        <v>35</v>
      </c>
    </row>
    <row r="45" spans="1:2" ht="18">
      <c r="A45" s="2">
        <v>275899</v>
      </c>
      <c r="B45" s="3" t="s">
        <v>0</v>
      </c>
    </row>
    <row r="46" spans="1:3" ht="18">
      <c r="A46" s="2">
        <v>275901</v>
      </c>
      <c r="B46" s="3" t="s">
        <v>93</v>
      </c>
      <c r="C46" s="1" t="s">
        <v>126</v>
      </c>
    </row>
    <row r="47" spans="1:3" ht="18">
      <c r="A47" s="2">
        <v>275902</v>
      </c>
      <c r="B47" s="3" t="s">
        <v>94</v>
      </c>
      <c r="C47" s="1" t="s">
        <v>127</v>
      </c>
    </row>
    <row r="48" spans="1:3" ht="18">
      <c r="A48" s="2">
        <v>275903</v>
      </c>
      <c r="B48" s="3" t="s">
        <v>95</v>
      </c>
      <c r="C48" s="1" t="s">
        <v>28</v>
      </c>
    </row>
    <row r="49" spans="1:3" ht="18">
      <c r="A49" s="2">
        <v>275904</v>
      </c>
      <c r="B49" s="3" t="s">
        <v>96</v>
      </c>
      <c r="C49" s="4" t="s">
        <v>169</v>
      </c>
    </row>
    <row r="50" spans="1:2" ht="18">
      <c r="A50" s="2">
        <v>275905</v>
      </c>
      <c r="B50" s="3" t="s">
        <v>97</v>
      </c>
    </row>
    <row r="51" spans="1:2" ht="18">
      <c r="A51" s="2">
        <v>275906</v>
      </c>
      <c r="B51" s="3" t="s">
        <v>117</v>
      </c>
    </row>
    <row r="52" spans="1:2" ht="18">
      <c r="A52" s="2">
        <v>275907</v>
      </c>
      <c r="B52" s="3" t="s">
        <v>118</v>
      </c>
    </row>
    <row r="53" spans="1:2" ht="18">
      <c r="A53" s="2">
        <v>275908</v>
      </c>
      <c r="B53" s="3" t="s">
        <v>121</v>
      </c>
    </row>
    <row r="54" spans="1:2" ht="18">
      <c r="A54" s="2">
        <v>275909</v>
      </c>
      <c r="B54" s="3" t="s">
        <v>122</v>
      </c>
    </row>
    <row r="55" spans="1:2" ht="18">
      <c r="A55" s="2">
        <v>275910</v>
      </c>
      <c r="B55" s="3" t="s">
        <v>41</v>
      </c>
    </row>
    <row r="56" spans="1:2" ht="18">
      <c r="A56" s="2">
        <v>275911</v>
      </c>
      <c r="B56" s="3" t="s">
        <v>42</v>
      </c>
    </row>
    <row r="57" spans="1:2" ht="18">
      <c r="A57" s="2">
        <v>275912</v>
      </c>
      <c r="B57" s="3" t="s">
        <v>71</v>
      </c>
    </row>
    <row r="58" spans="1:2" ht="18">
      <c r="A58" s="2">
        <v>275913</v>
      </c>
      <c r="B58" s="3" t="s">
        <v>124</v>
      </c>
    </row>
    <row r="59" spans="1:2" ht="18">
      <c r="A59" s="1">
        <v>275951</v>
      </c>
      <c r="B59" s="3" t="s">
        <v>93</v>
      </c>
    </row>
    <row r="60" spans="1:2" ht="18">
      <c r="A60" s="1">
        <v>275952</v>
      </c>
      <c r="B60" s="3" t="s">
        <v>125</v>
      </c>
    </row>
    <row r="61" spans="1:2" ht="18">
      <c r="A61" s="1">
        <v>275953</v>
      </c>
      <c r="B61" s="3" t="s">
        <v>95</v>
      </c>
    </row>
    <row r="62" spans="1:2" ht="18">
      <c r="A62" s="1">
        <v>275954</v>
      </c>
      <c r="B62" s="3" t="s">
        <v>96</v>
      </c>
    </row>
    <row r="63" spans="1:2" ht="18">
      <c r="A63" s="1">
        <v>275955</v>
      </c>
      <c r="B63" s="3" t="s">
        <v>97</v>
      </c>
    </row>
    <row r="64" spans="1:2" ht="18">
      <c r="A64" s="1">
        <v>275956</v>
      </c>
      <c r="B64" s="3" t="s">
        <v>117</v>
      </c>
    </row>
    <row r="65" spans="1:2" ht="18">
      <c r="A65" s="1">
        <v>275957</v>
      </c>
      <c r="B65" s="3" t="s">
        <v>118</v>
      </c>
    </row>
    <row r="66" spans="1:2" ht="18">
      <c r="A66" s="1">
        <v>275958</v>
      </c>
      <c r="B66" s="3" t="s">
        <v>121</v>
      </c>
    </row>
    <row r="67" spans="1:2" ht="18">
      <c r="A67" s="1">
        <v>275959</v>
      </c>
      <c r="B67" s="3" t="s">
        <v>122</v>
      </c>
    </row>
    <row r="68" spans="1:2" ht="18">
      <c r="A68" s="1">
        <v>275960</v>
      </c>
      <c r="B68" s="3" t="s">
        <v>41</v>
      </c>
    </row>
    <row r="69" spans="1:2" ht="18">
      <c r="A69" s="2"/>
      <c r="B69" s="3"/>
    </row>
  </sheetData>
  <printOptions/>
  <pageMargins left="0.7900000000000001" right="0.7900000000000001" top="0.98" bottom="0.98" header="0.51" footer="0.51"/>
  <pageSetup orientation="portrait" paperSize="9"/>
  <headerFooter alignWithMargins="0">
    <oddHeader>&amp;C&amp;"Osaka,太字"&amp;14事業番号一覧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75" zoomScaleNormal="75" workbookViewId="0" topLeftCell="A1">
      <selection activeCell="F20" sqref="F20"/>
    </sheetView>
  </sheetViews>
  <sheetFormatPr defaultColWidth="8.59765625" defaultRowHeight="15"/>
  <cols>
    <col min="1" max="3" width="2.69921875" style="23" customWidth="1"/>
    <col min="4" max="4" width="7.19921875" style="44" customWidth="1"/>
    <col min="5" max="5" width="15.59765625" style="23" customWidth="1"/>
    <col min="6" max="6" width="7.19921875" style="23" customWidth="1"/>
    <col min="7" max="7" width="11.59765625" style="44" customWidth="1"/>
    <col min="8" max="8" width="20.59765625" style="44" customWidth="1"/>
    <col min="9" max="9" width="8.5" style="45" customWidth="1"/>
    <col min="10" max="10" width="8.69921875" style="45" customWidth="1"/>
    <col min="11" max="11" width="9.3984375" style="23" customWidth="1"/>
    <col min="12" max="12" width="37.69921875" style="23" customWidth="1"/>
    <col min="13" max="13" width="3.8984375" style="22" customWidth="1"/>
    <col min="14" max="14" width="10.69921875" style="23" customWidth="1"/>
    <col min="15" max="15" width="8.3984375" style="23" customWidth="1"/>
    <col min="16" max="16" width="6" style="23" customWidth="1"/>
    <col min="17" max="16384" width="8.59765625" style="23" customWidth="1"/>
  </cols>
  <sheetData>
    <row r="1" spans="1:12" ht="18" customHeight="1" thickBot="1">
      <c r="A1" s="13" t="s">
        <v>86</v>
      </c>
      <c r="B1" s="14" t="s">
        <v>87</v>
      </c>
      <c r="C1" s="15" t="s">
        <v>88</v>
      </c>
      <c r="D1" s="16" t="s">
        <v>91</v>
      </c>
      <c r="E1" s="17" t="s">
        <v>32</v>
      </c>
      <c r="F1" s="17" t="s">
        <v>33</v>
      </c>
      <c r="G1" s="14" t="s">
        <v>170</v>
      </c>
      <c r="H1" s="18" t="s">
        <v>132</v>
      </c>
      <c r="I1" s="19" t="s">
        <v>65</v>
      </c>
      <c r="J1" s="20" t="s">
        <v>66</v>
      </c>
      <c r="K1" s="16" t="s">
        <v>67</v>
      </c>
      <c r="L1" s="21" t="s">
        <v>27</v>
      </c>
    </row>
    <row r="2" spans="1:12" ht="30.75" customHeight="1" thickTop="1">
      <c r="A2" s="24">
        <v>25</v>
      </c>
      <c r="B2" s="25">
        <v>8</v>
      </c>
      <c r="C2" s="26">
        <v>1</v>
      </c>
      <c r="D2" s="27"/>
      <c r="E2" s="28"/>
      <c r="F2" s="58"/>
      <c r="G2" s="28"/>
      <c r="H2" s="30" t="s">
        <v>61</v>
      </c>
      <c r="I2" s="31">
        <v>100000</v>
      </c>
      <c r="J2" s="32"/>
      <c r="K2" s="53">
        <f>I2-J2</f>
        <v>100000</v>
      </c>
      <c r="L2" s="33" t="s">
        <v>70</v>
      </c>
    </row>
    <row r="3" spans="1:12" ht="24.75" customHeight="1">
      <c r="A3" s="34">
        <v>25</v>
      </c>
      <c r="B3" s="35">
        <v>8</v>
      </c>
      <c r="C3" s="36">
        <v>15</v>
      </c>
      <c r="D3" s="37">
        <v>6613</v>
      </c>
      <c r="E3" s="38" t="str">
        <f>IF(D3="","",(VLOOKUP(D3,'費目番号一覧'!$A$2:$B$47,2,FALSE)))</f>
        <v>通信費</v>
      </c>
      <c r="F3" s="59">
        <v>275255</v>
      </c>
      <c r="G3" s="39" t="str">
        <f>IF(F3="","",(VLOOKUP(F3,'事業番号一覧'!$A$2:$B$68,2,FALSE)))</f>
        <v>化学普及５</v>
      </c>
      <c r="H3" s="40" t="s">
        <v>142</v>
      </c>
      <c r="I3" s="41"/>
      <c r="J3" s="42">
        <v>4000</v>
      </c>
      <c r="K3" s="54">
        <f aca="true" t="shared" si="0" ref="K3:K22">K2+I3-J3</f>
        <v>96000</v>
      </c>
      <c r="L3" s="43" t="s">
        <v>143</v>
      </c>
    </row>
    <row r="4" spans="1:12" ht="24.75" customHeight="1">
      <c r="A4" s="34">
        <v>25</v>
      </c>
      <c r="B4" s="35">
        <v>8</v>
      </c>
      <c r="C4" s="36">
        <v>20</v>
      </c>
      <c r="D4" s="37">
        <v>6621</v>
      </c>
      <c r="E4" s="38" t="str">
        <f>IF(D4="","",(VLOOKUP(D4,'費目番号一覧'!$A$2:$B$47,2,FALSE)))</f>
        <v>消耗品費</v>
      </c>
      <c r="F4" s="59">
        <v>275255</v>
      </c>
      <c r="G4" s="39" t="str">
        <f>IF(F4="","",(VLOOKUP(F4,'事業番号一覧'!$A$2:$B$68,2,FALSE)))</f>
        <v>化学普及５</v>
      </c>
      <c r="H4" s="40" t="s">
        <v>57</v>
      </c>
      <c r="I4" s="41"/>
      <c r="J4" s="42">
        <v>1450</v>
      </c>
      <c r="K4" s="54">
        <f t="shared" si="0"/>
        <v>94550</v>
      </c>
      <c r="L4" s="43" t="s">
        <v>53</v>
      </c>
    </row>
    <row r="5" spans="1:12" ht="24.75" customHeight="1">
      <c r="A5" s="34">
        <v>25</v>
      </c>
      <c r="B5" s="35">
        <v>8</v>
      </c>
      <c r="C5" s="36">
        <v>20</v>
      </c>
      <c r="D5" s="37">
        <v>6621</v>
      </c>
      <c r="E5" s="38" t="str">
        <f>IF(D5="","",(VLOOKUP(D5,'費目番号一覧'!$A$2:$B$47,2,FALSE)))</f>
        <v>消耗品費</v>
      </c>
      <c r="F5" s="59">
        <v>275255</v>
      </c>
      <c r="G5" s="39" t="str">
        <f>IF(F5="","",(VLOOKUP(F5,'事業番号一覧'!$A$2:$B$68,2,FALSE)))</f>
        <v>化学普及５</v>
      </c>
      <c r="H5" s="40" t="s">
        <v>152</v>
      </c>
      <c r="I5" s="41"/>
      <c r="J5" s="42">
        <v>12800</v>
      </c>
      <c r="K5" s="54">
        <f t="shared" si="0"/>
        <v>81750</v>
      </c>
      <c r="L5" s="43" t="s">
        <v>153</v>
      </c>
    </row>
    <row r="6" spans="1:12" ht="24.75" customHeight="1">
      <c r="A6" s="34">
        <v>25</v>
      </c>
      <c r="B6" s="35">
        <v>8</v>
      </c>
      <c r="C6" s="36">
        <v>25</v>
      </c>
      <c r="D6" s="37">
        <v>6311</v>
      </c>
      <c r="E6" s="38" t="str">
        <f>IF(D6="","",(VLOOKUP(D6,'費目番号一覧'!$A$2:$B$47,2,FALSE)))</f>
        <v>賞状・賞牌・副賞費</v>
      </c>
      <c r="F6" s="59">
        <v>275255</v>
      </c>
      <c r="G6" s="39" t="str">
        <f>IF(F6="","",(VLOOKUP(F6,'事業番号一覧'!$A$2:$B$68,2,FALSE)))</f>
        <v>化学普及５</v>
      </c>
      <c r="H6" s="40" t="s">
        <v>136</v>
      </c>
      <c r="I6" s="41"/>
      <c r="J6" s="42">
        <v>5000</v>
      </c>
      <c r="K6" s="54">
        <f t="shared" si="0"/>
        <v>76750</v>
      </c>
      <c r="L6" s="43" t="s">
        <v>137</v>
      </c>
    </row>
    <row r="7" spans="1:12" ht="24.75" customHeight="1">
      <c r="A7" s="34">
        <v>25</v>
      </c>
      <c r="B7" s="35">
        <v>8</v>
      </c>
      <c r="C7" s="36">
        <v>27</v>
      </c>
      <c r="D7" s="37">
        <v>6231</v>
      </c>
      <c r="E7" s="38" t="str">
        <f>IF(D7="","",(VLOOKUP(D7,'費目番号一覧'!$A$2:$B$47,2,FALSE)))</f>
        <v>会場借用料・事務所借用料</v>
      </c>
      <c r="F7" s="59">
        <v>275255</v>
      </c>
      <c r="G7" s="39" t="str">
        <f>IF(F7="","",(VLOOKUP(F7,'事業番号一覧'!$A$2:$B$68,2,FALSE)))</f>
        <v>化学普及５</v>
      </c>
      <c r="H7" s="40" t="s">
        <v>144</v>
      </c>
      <c r="I7" s="41"/>
      <c r="J7" s="42">
        <v>12000</v>
      </c>
      <c r="K7" s="54">
        <f t="shared" si="0"/>
        <v>64750</v>
      </c>
      <c r="L7" s="43" t="s">
        <v>145</v>
      </c>
    </row>
    <row r="8" spans="1:12" ht="24.75" customHeight="1">
      <c r="A8" s="34">
        <v>25</v>
      </c>
      <c r="B8" s="35">
        <v>8</v>
      </c>
      <c r="C8" s="36">
        <v>27</v>
      </c>
      <c r="D8" s="37">
        <v>6629</v>
      </c>
      <c r="E8" s="38" t="str">
        <f>IF(D8="","",(VLOOKUP(D8,'費目番号一覧'!$A$2:$B$47,2,FALSE)))</f>
        <v>送金費</v>
      </c>
      <c r="F8" s="59">
        <v>275255</v>
      </c>
      <c r="G8" s="39" t="str">
        <f>IF(F8="","",(VLOOKUP(F8,'事業番号一覧'!$A$2:$B$68,2,FALSE)))</f>
        <v>化学普及５</v>
      </c>
      <c r="H8" s="40" t="s">
        <v>146</v>
      </c>
      <c r="I8" s="41"/>
      <c r="J8" s="42">
        <v>105</v>
      </c>
      <c r="K8" s="54">
        <f t="shared" si="0"/>
        <v>64645</v>
      </c>
      <c r="L8" s="43" t="s">
        <v>156</v>
      </c>
    </row>
    <row r="9" spans="1:12" ht="24.75" customHeight="1">
      <c r="A9" s="34">
        <v>25</v>
      </c>
      <c r="B9" s="35">
        <v>8</v>
      </c>
      <c r="C9" s="36">
        <v>27</v>
      </c>
      <c r="D9" s="37">
        <v>6021</v>
      </c>
      <c r="E9" s="38" t="str">
        <f>IF(D9="","",(VLOOKUP(D9,'費目番号一覧'!$A$2:$B$47,2,FALSE)))</f>
        <v>印刷費（予稿集等）</v>
      </c>
      <c r="F9" s="59">
        <v>275255</v>
      </c>
      <c r="G9" s="39" t="str">
        <f>IF(F9="","",(VLOOKUP(F9,'事業番号一覧'!$A$2:$B$68,2,FALSE)))</f>
        <v>化学普及５</v>
      </c>
      <c r="H9" s="40" t="s">
        <v>147</v>
      </c>
      <c r="I9" s="41"/>
      <c r="J9" s="42">
        <v>15000</v>
      </c>
      <c r="K9" s="54">
        <f t="shared" si="0"/>
        <v>49645</v>
      </c>
      <c r="L9" s="43" t="s">
        <v>148</v>
      </c>
    </row>
    <row r="10" spans="1:12" ht="24.75" customHeight="1">
      <c r="A10" s="34">
        <v>25</v>
      </c>
      <c r="B10" s="35">
        <v>9</v>
      </c>
      <c r="C10" s="36">
        <v>1</v>
      </c>
      <c r="D10" s="37">
        <v>6171</v>
      </c>
      <c r="E10" s="38" t="str">
        <f>IF(D10="","",(VLOOKUP(D10,'費目番号一覧'!$A$2:$B$47,2,FALSE)))</f>
        <v>諸謝金</v>
      </c>
      <c r="F10" s="59">
        <v>275255</v>
      </c>
      <c r="G10" s="39" t="str">
        <f>IF(F10="","",(VLOOKUP(F10,'事業番号一覧'!$A$2:$B$68,2,FALSE)))</f>
        <v>化学普及５</v>
      </c>
      <c r="H10" s="40" t="s">
        <v>51</v>
      </c>
      <c r="I10" s="41"/>
      <c r="J10" s="42">
        <v>11136</v>
      </c>
      <c r="K10" s="54">
        <f t="shared" si="0"/>
        <v>38509</v>
      </c>
      <c r="L10" s="43" t="s">
        <v>58</v>
      </c>
    </row>
    <row r="11" spans="1:12" ht="24.75" customHeight="1">
      <c r="A11" s="34">
        <v>25</v>
      </c>
      <c r="B11" s="35">
        <v>9</v>
      </c>
      <c r="C11" s="36">
        <v>1</v>
      </c>
      <c r="D11" s="37">
        <v>2007</v>
      </c>
      <c r="E11" s="38" t="str">
        <f>IF(D11="","",(VLOOKUP(D11,'費目番号一覧'!$A$2:$B$47,2,FALSE)))</f>
        <v>預り金</v>
      </c>
      <c r="F11" s="59">
        <v>275255</v>
      </c>
      <c r="G11" s="39" t="str">
        <f>IF(F11="","",(VLOOKUP(F11,'事業番号一覧'!$A$2:$B$68,2,FALSE)))</f>
        <v>化学普及５</v>
      </c>
      <c r="H11" s="40" t="s">
        <v>51</v>
      </c>
      <c r="I11" s="41">
        <v>1136</v>
      </c>
      <c r="J11" s="42"/>
      <c r="K11" s="54">
        <f t="shared" si="0"/>
        <v>39645</v>
      </c>
      <c r="L11" s="43" t="s">
        <v>135</v>
      </c>
    </row>
    <row r="12" spans="1:12" ht="24.75" customHeight="1">
      <c r="A12" s="34">
        <v>25</v>
      </c>
      <c r="B12" s="35">
        <v>9</v>
      </c>
      <c r="C12" s="36">
        <v>1</v>
      </c>
      <c r="D12" s="37">
        <v>6213</v>
      </c>
      <c r="E12" s="38" t="str">
        <f>IF(D12="","",(VLOOKUP(D12,'費目番号一覧'!$A$2:$B$47,2,FALSE)))</f>
        <v>交通費</v>
      </c>
      <c r="F12" s="59">
        <v>275255</v>
      </c>
      <c r="G12" s="39" t="str">
        <f>IF(F12="","",(VLOOKUP(F12,'事業番号一覧'!$A$2:$B$68,2,FALSE)))</f>
        <v>化学普及５</v>
      </c>
      <c r="H12" s="40" t="s">
        <v>51</v>
      </c>
      <c r="I12" s="41"/>
      <c r="J12" s="42">
        <v>8200</v>
      </c>
      <c r="K12" s="54">
        <f t="shared" si="0"/>
        <v>31445</v>
      </c>
      <c r="L12" s="43" t="s">
        <v>151</v>
      </c>
    </row>
    <row r="13" spans="1:12" ht="24.75" customHeight="1">
      <c r="A13" s="34">
        <v>25</v>
      </c>
      <c r="B13" s="35">
        <v>9</v>
      </c>
      <c r="C13" s="36">
        <v>1</v>
      </c>
      <c r="D13" s="37">
        <v>6191</v>
      </c>
      <c r="E13" s="38" t="str">
        <f>IF(D13="","",(VLOOKUP(D13,'費目番号一覧'!$A$2:$B$47,2,FALSE)))</f>
        <v>食事代</v>
      </c>
      <c r="F13" s="59">
        <v>275255</v>
      </c>
      <c r="G13" s="39" t="str">
        <f>IF(F13="","",(VLOOKUP(F13,'事業番号一覧'!$A$2:$B$68,2,FALSE)))</f>
        <v>化学普及５</v>
      </c>
      <c r="H13" s="40" t="s">
        <v>52</v>
      </c>
      <c r="I13" s="41"/>
      <c r="J13" s="42">
        <v>8000</v>
      </c>
      <c r="K13" s="54">
        <f t="shared" si="0"/>
        <v>23445</v>
      </c>
      <c r="L13" s="43" t="s">
        <v>54</v>
      </c>
    </row>
    <row r="14" spans="1:12" ht="24.75" customHeight="1">
      <c r="A14" s="34">
        <v>25</v>
      </c>
      <c r="B14" s="35">
        <v>9</v>
      </c>
      <c r="C14" s="36">
        <v>1</v>
      </c>
      <c r="D14" s="37">
        <v>6541</v>
      </c>
      <c r="E14" s="38" t="str">
        <f>IF(D14="","",(VLOOKUP(D14,'費目番号一覧'!$A$2:$B$47,2,FALSE)))</f>
        <v>臨時雇用費</v>
      </c>
      <c r="F14" s="59">
        <v>275255</v>
      </c>
      <c r="G14" s="39" t="str">
        <f>IF(F14="","",(VLOOKUP(F14,'事業番号一覧'!$A$2:$B$68,2,FALSE)))</f>
        <v>化学普及５</v>
      </c>
      <c r="H14" s="40" t="s">
        <v>55</v>
      </c>
      <c r="I14" s="41"/>
      <c r="J14" s="42">
        <v>16000</v>
      </c>
      <c r="K14" s="54">
        <f t="shared" si="0"/>
        <v>7445</v>
      </c>
      <c r="L14" s="43" t="s">
        <v>56</v>
      </c>
    </row>
    <row r="15" spans="1:12" ht="24.75" customHeight="1">
      <c r="A15" s="34">
        <v>25</v>
      </c>
      <c r="B15" s="35">
        <v>9</v>
      </c>
      <c r="C15" s="36">
        <v>1</v>
      </c>
      <c r="D15" s="37">
        <v>6193</v>
      </c>
      <c r="E15" s="38" t="str">
        <f>IF(D15="","",(VLOOKUP(D15,'費目番号一覧'!$A$2:$B$47,2,FALSE)))</f>
        <v>懇談会費</v>
      </c>
      <c r="F15" s="59">
        <v>275255</v>
      </c>
      <c r="G15" s="39" t="str">
        <f>IF(F15="","",(VLOOKUP(F15,'事業番号一覧'!$A$2:$B$68,2,FALSE)))</f>
        <v>化学普及５</v>
      </c>
      <c r="H15" s="40" t="s">
        <v>149</v>
      </c>
      <c r="I15" s="41">
        <v>30000</v>
      </c>
      <c r="J15" s="42"/>
      <c r="K15" s="54">
        <f t="shared" si="0"/>
        <v>37445</v>
      </c>
      <c r="L15" s="43" t="s">
        <v>150</v>
      </c>
    </row>
    <row r="16" spans="1:12" ht="24.75" customHeight="1">
      <c r="A16" s="34">
        <v>25</v>
      </c>
      <c r="B16" s="35">
        <v>9</v>
      </c>
      <c r="C16" s="36">
        <v>1</v>
      </c>
      <c r="D16" s="37">
        <v>6193</v>
      </c>
      <c r="E16" s="38" t="str">
        <f>IF(D16="","",(VLOOKUP(D16,'費目番号一覧'!$A$2:$B$47,2,FALSE)))</f>
        <v>懇談会費</v>
      </c>
      <c r="F16" s="59">
        <v>275255</v>
      </c>
      <c r="G16" s="39" t="str">
        <f>IF(F16="","",(VLOOKUP(F16,'事業番号一覧'!$A$2:$B$68,2,FALSE)))</f>
        <v>化学普及５</v>
      </c>
      <c r="H16" s="40" t="s">
        <v>138</v>
      </c>
      <c r="I16" s="41"/>
      <c r="J16" s="42">
        <v>23500</v>
      </c>
      <c r="K16" s="54">
        <f t="shared" si="0"/>
        <v>13945</v>
      </c>
      <c r="L16" s="43" t="s">
        <v>140</v>
      </c>
    </row>
    <row r="17" spans="1:12" ht="24.75" customHeight="1">
      <c r="A17" s="34">
        <v>25</v>
      </c>
      <c r="B17" s="35">
        <v>9</v>
      </c>
      <c r="C17" s="36">
        <v>1</v>
      </c>
      <c r="D17" s="37">
        <v>6193</v>
      </c>
      <c r="E17" s="38" t="str">
        <f>IF(D17="","",(VLOOKUP(D17,'費目番号一覧'!$A$2:$B$47,2,FALSE)))</f>
        <v>懇談会費</v>
      </c>
      <c r="F17" s="59">
        <v>275255</v>
      </c>
      <c r="G17" s="39" t="str">
        <f>IF(F17="","",(VLOOKUP(F17,'事業番号一覧'!$A$2:$B$68,2,FALSE)))</f>
        <v>化学普及５</v>
      </c>
      <c r="H17" s="40" t="s">
        <v>139</v>
      </c>
      <c r="I17" s="41"/>
      <c r="J17" s="42">
        <v>9500</v>
      </c>
      <c r="K17" s="54">
        <f t="shared" si="0"/>
        <v>4445</v>
      </c>
      <c r="L17" s="43" t="s">
        <v>141</v>
      </c>
    </row>
    <row r="18" spans="1:12" ht="24.75" customHeight="1">
      <c r="A18" s="34">
        <v>25</v>
      </c>
      <c r="B18" s="35">
        <v>10</v>
      </c>
      <c r="C18" s="36">
        <v>5</v>
      </c>
      <c r="D18" s="37">
        <v>2007</v>
      </c>
      <c r="E18" s="38" t="str">
        <f>IF(D18="","",(VLOOKUP(D18,'費目番号一覧'!$A$2:$B$47,2,FALSE)))</f>
        <v>預り金</v>
      </c>
      <c r="F18" s="59">
        <v>275255</v>
      </c>
      <c r="G18" s="39" t="str">
        <f>IF(F18="","",(VLOOKUP(F18,'事業番号一覧'!$A$2:$B$68,2,FALSE)))</f>
        <v>化学普及５</v>
      </c>
      <c r="H18" s="40" t="s">
        <v>154</v>
      </c>
      <c r="I18" s="41"/>
      <c r="J18" s="42">
        <v>1136</v>
      </c>
      <c r="K18" s="54">
        <f t="shared" si="0"/>
        <v>3309</v>
      </c>
      <c r="L18" s="43" t="s">
        <v>155</v>
      </c>
    </row>
    <row r="19" spans="1:12" ht="24.75" customHeight="1">
      <c r="A19" s="34">
        <v>25</v>
      </c>
      <c r="B19" s="35">
        <v>10</v>
      </c>
      <c r="C19" s="36">
        <v>5</v>
      </c>
      <c r="D19" s="37">
        <v>6629</v>
      </c>
      <c r="E19" s="38" t="str">
        <f>IF(D19="","",(VLOOKUP(D19,'費目番号一覧'!$A$2:$B$47,2,FALSE)))</f>
        <v>送金費</v>
      </c>
      <c r="F19" s="59">
        <v>275255</v>
      </c>
      <c r="G19" s="39" t="str">
        <f>IF(F19="","",(VLOOKUP(F19,'事業番号一覧'!$A$2:$B$68,2,FALSE)))</f>
        <v>化学普及５</v>
      </c>
      <c r="H19" s="40" t="s">
        <v>146</v>
      </c>
      <c r="I19" s="41"/>
      <c r="J19" s="42">
        <v>630</v>
      </c>
      <c r="K19" s="54">
        <f t="shared" si="0"/>
        <v>2679</v>
      </c>
      <c r="L19" s="43" t="s">
        <v>158</v>
      </c>
    </row>
    <row r="20" spans="1:12" ht="24.75" customHeight="1">
      <c r="A20" s="34">
        <v>25</v>
      </c>
      <c r="B20" s="35">
        <v>10</v>
      </c>
      <c r="C20" s="36">
        <v>5</v>
      </c>
      <c r="D20" s="37"/>
      <c r="E20" s="38">
        <f>IF(D20="","",(VLOOKUP(D20,'費目番号一覧'!$A$2:$B$47,2,FALSE)))</f>
      </c>
      <c r="F20" s="59">
        <v>275255</v>
      </c>
      <c r="G20" s="39" t="str">
        <f>IF(F20="","",(VLOOKUP(F20,'事業番号一覧'!$A$2:$B$68,2,FALSE)))</f>
        <v>化学普及５</v>
      </c>
      <c r="H20" s="40" t="s">
        <v>157</v>
      </c>
      <c r="I20" s="41"/>
      <c r="J20" s="42">
        <v>2574</v>
      </c>
      <c r="K20" s="54">
        <f t="shared" si="0"/>
        <v>105</v>
      </c>
      <c r="L20" s="43" t="s">
        <v>160</v>
      </c>
    </row>
    <row r="21" spans="1:12" ht="24.75" customHeight="1">
      <c r="A21" s="34">
        <v>25</v>
      </c>
      <c r="B21" s="35">
        <v>10</v>
      </c>
      <c r="C21" s="36">
        <v>5</v>
      </c>
      <c r="D21" s="37">
        <v>6629</v>
      </c>
      <c r="E21" s="38" t="str">
        <f>IF(D21="","",(VLOOKUP(D21,'費目番号一覧'!$A$2:$B$47,2,FALSE)))</f>
        <v>送金費</v>
      </c>
      <c r="F21" s="59">
        <v>275255</v>
      </c>
      <c r="G21" s="39" t="str">
        <f>IF(F21="","",(VLOOKUP(F21,'事業番号一覧'!$A$2:$B$68,2,FALSE)))</f>
        <v>化学普及５</v>
      </c>
      <c r="H21" s="40" t="s">
        <v>146</v>
      </c>
      <c r="I21" s="41"/>
      <c r="J21" s="42">
        <v>105</v>
      </c>
      <c r="K21" s="54">
        <f t="shared" si="0"/>
        <v>0</v>
      </c>
      <c r="L21" s="43" t="s">
        <v>159</v>
      </c>
    </row>
    <row r="22" spans="1:12" ht="24.75" customHeight="1">
      <c r="A22" s="34"/>
      <c r="B22" s="35"/>
      <c r="C22" s="36"/>
      <c r="D22" s="37"/>
      <c r="E22" s="38">
        <f>IF(D22="","",(VLOOKUP(D22,'費目番号一覧'!$A$2:$B$47,2,FALSE)))</f>
      </c>
      <c r="F22" s="59"/>
      <c r="G22" s="39">
        <f>IF(F22="","",(VLOOKUP(F22,'事業番号一覧'!$A$2:$B$68,2,FALSE)))</f>
      </c>
      <c r="H22" s="40"/>
      <c r="I22" s="41"/>
      <c r="J22" s="42"/>
      <c r="K22" s="54">
        <f t="shared" si="0"/>
        <v>0</v>
      </c>
      <c r="L22" s="43"/>
    </row>
    <row r="23" spans="8:10" ht="33.75" customHeight="1">
      <c r="H23" s="55" t="s">
        <v>68</v>
      </c>
      <c r="I23" s="56">
        <f>SUM(I2:I22)</f>
        <v>131136</v>
      </c>
      <c r="J23" s="56">
        <f>SUM(J2:J22)</f>
        <v>131136</v>
      </c>
    </row>
    <row r="24" spans="1:12" ht="33.75" customHeight="1">
      <c r="A24" s="46"/>
      <c r="B24" s="47"/>
      <c r="C24" s="47"/>
      <c r="D24" s="48"/>
      <c r="E24" s="49"/>
      <c r="F24" s="49"/>
      <c r="G24" s="50"/>
      <c r="H24" s="57" t="s">
        <v>69</v>
      </c>
      <c r="I24" s="60">
        <f>I23-J23</f>
        <v>0</v>
      </c>
      <c r="J24" s="60"/>
      <c r="K24" s="51"/>
      <c r="L24" s="52"/>
    </row>
  </sheetData>
  <mergeCells count="1">
    <mergeCell ref="I24:J24"/>
  </mergeCells>
  <printOptions/>
  <pageMargins left="0.7900000000000001" right="0.7900000000000001" top="0.98" bottom="0.98" header="0.51" footer="0.51"/>
  <pageSetup orientation="portrait" paperSize="9" scale="44"/>
  <headerFooter alignWithMargins="0">
    <oddHeader>&amp;L　　　&amp;U　九　州　支部
　　　　理科・化学教育懇談会（福岡県）　　　　　事業&amp;C事業別会計簿
自平成25年3月1日
至平成26年2月28日&amp;R&amp;20
&amp;36＜記入例＞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日本化学会九州支部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日本化学会 九州支部</dc:creator>
  <cp:keywords/>
  <dc:description/>
  <cp:lastModifiedBy>学会 事務局</cp:lastModifiedBy>
  <cp:lastPrinted>2011-12-13T05:58:19Z</cp:lastPrinted>
  <dcterms:created xsi:type="dcterms:W3CDTF">2006-01-05T07:37:47Z</dcterms:created>
  <dcterms:modified xsi:type="dcterms:W3CDTF">2013-03-28T06:16:01Z</dcterms:modified>
  <cp:category/>
  <cp:version/>
  <cp:contentType/>
  <cp:contentStatus/>
</cp:coreProperties>
</file>